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Daily Summary" state="visible" r:id="rId6"/>
    <sheet sheetId="4" name="Settings" state="hidden" r:id="rId7"/>
  </sheets>
  <calcPr calcId="171027"/>
</workbook>
</file>

<file path=xl/sharedStrings.xml><?xml version="1.0" encoding="utf-8"?>
<sst xmlns="http://schemas.openxmlformats.org/spreadsheetml/2006/main" count="114" uniqueCount="90">
  <si>
    <t>Free Day Trading Journal</t>
  </si>
  <si>
    <t>Upgrade → journalplus.co</t>
  </si>
  <si>
    <t>Day Trading Dashboard</t>
  </si>
  <si>
    <t>Total Trades</t>
  </si>
  <si>
    <t>Total P&amp;L</t>
  </si>
  <si>
    <t>Win Rate</t>
  </si>
  <si>
    <t>Avg Trades/Day</t>
  </si>
  <si>
    <t>Avg Win</t>
  </si>
  <si>
    <t>Avg Loss</t>
  </si>
  <si>
    <t>Performance by Session</t>
  </si>
  <si>
    <t>Quick Tips</t>
  </si>
  <si>
    <t>Session</t>
  </si>
  <si>
    <t>Trades</t>
  </si>
  <si>
    <t>P&amp;L</t>
  </si>
  <si>
    <t>1. Log trades immediately after execution</t>
  </si>
  <si>
    <t>Pre-Market</t>
  </si>
  <si>
    <t>2. Rate trade quality 1-5 based on rule following</t>
  </si>
  <si>
    <t>First Hour</t>
  </si>
  <si>
    <t>3. Note which session is most profitable</t>
  </si>
  <si>
    <t>Mid-Morning</t>
  </si>
  <si>
    <t>4. Review daily before next trading day</t>
  </si>
  <si>
    <t>Lunch</t>
  </si>
  <si>
    <t>5. Avoid trading in losing sessions</t>
  </si>
  <si>
    <t>Afternoon</t>
  </si>
  <si>
    <t>Last Hour</t>
  </si>
  <si>
    <t>Trade Quality Analysis</t>
  </si>
  <si>
    <t>Rating</t>
  </si>
  <si>
    <t>1 Star</t>
  </si>
  <si>
    <t>2 Star</t>
  </si>
  <si>
    <t>3 Star</t>
  </si>
  <si>
    <t>4 Star</t>
  </si>
  <si>
    <t>5 Star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</si>
  <si>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</si>
  <si>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</si>
  <si>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</si>
  <si>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</si>
  <si>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</si>
  <si>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</si>
  <si>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</si>
  <si>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</si>
  <si>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</si>
  <si>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</si>
  <si>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</si>
  <si>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</si>
  <si>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</si>
  <si>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</si>
  <si>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</si>
  <si>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</si>
  <si>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</si>
  <si>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</si>
  <si>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</si>
  <si>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</si>
  <si>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</si>
  <si>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</si>
  <si>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Time</t>
  </si>
  <si>
    <t>Symbol</t>
  </si>
  <si>
    <t>Direction</t>
  </si>
  <si>
    <t>Entry</t>
  </si>
  <si>
    <t>Exit</t>
  </si>
  <si>
    <t>Quantity</t>
  </si>
  <si>
    <t>Setup</t>
  </si>
  <si>
    <t>Quality</t>
  </si>
  <si>
    <t>Notes</t>
  </si>
  <si>
    <t>Template by JournalPlus  •  Upgrade at journalplus.co  •  7-day money-back guarantee</t>
  </si>
  <si>
    <t>Daily Summary</t>
  </si>
  <si>
    <t>journalplus.co</t>
  </si>
  <si>
    <t>Winners</t>
  </si>
  <si>
    <t>Losers</t>
  </si>
  <si>
    <t>Best Trade</t>
  </si>
  <si>
    <t>Worst Trade</t>
  </si>
  <si>
    <t>Settings</t>
  </si>
  <si>
    <t>Setup Types</t>
  </si>
  <si>
    <t>Opening Range Breakout</t>
  </si>
  <si>
    <t>Long</t>
  </si>
  <si>
    <t>Opening Range Breakdown</t>
  </si>
  <si>
    <t>Short</t>
  </si>
  <si>
    <t>VWAP Bounce</t>
  </si>
  <si>
    <t>VWAP Rejection</t>
  </si>
  <si>
    <t>Gap Fill</t>
  </si>
  <si>
    <t>Momentum Continuation</t>
  </si>
  <si>
    <t>Reversal</t>
  </si>
  <si>
    <t>Pullback Entry</t>
  </si>
  <si>
    <t>Breakout</t>
  </si>
  <si>
    <t>Breakdown</t>
  </si>
  <si>
    <t>Scalp</t>
  </si>
  <si>
    <t>News Play</t>
  </si>
  <si>
    <t>Technical Pattern</t>
  </si>
  <si>
    <t>Support/Resistance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</si>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</sst>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0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666666"/>
      <sz val="11"/>
    </font>
    <font>
      <color rgb="FF333333"/>
      <sz val="11"/>
    </font>
    <font>
      <color rgb="FFE0E0E0"/>
    </font>
    <font>
      <b/>
      <color rgb="FF009933"/>
      <sz val="16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0" fillId="0" borderId="0" xfId="0" applyNumberForma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2" borderId="1" xfId="0" applyFill="1" applyBorder="1"/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3" fontId="0" fillId="0" borderId="0" xfId="0" applyNumberFormat="1"/>
    <xf numFmtId="4" fontId="9" fillId="0" borderId="3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4" borderId="0" xfId="0" applyFont="1" applyFill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Log'!A3:A202)</f>
      </c>
      <c r="D6" s="7">
        <f>SUM('Trade Log'!I3:I202)</f>
      </c>
      <c r="F6" s="8">
        <f>IFERROR(COUNTIF('Trade Log'!I3:I202,"&gt;0")/COUNTA('Trade Log'!I3:I202),0)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IFERROR(COUNTA('Trade Log'!A3:A202)/SUMPRODUCT(1/COUNTIF('Trade Log'!A3:A202,'Trade Log'!A3:A202)),0)</f>
      </c>
      <c r="D9" s="10">
        <f>IFERROR(AVERAGEIF('Trade Log'!I3:I202,"&gt;0"),0)</f>
      </c>
      <c r="F9" s="10">
        <f>IFERROR(ABS(AVERAGEIF('Trade Log'!I3:I202,"&lt;0")),0)</f>
      </c>
    </row>
    <row r="11" spans="2:6" x14ac:dyDescent="0.25">
      <c r="B11" s="11" t="s">
        <v>9</v>
      </c>
      <c r="F11" s="11" t="s">
        <v>10</v>
      </c>
    </row>
    <row r="12" spans="2:6" x14ac:dyDescent="0.25">
      <c r="B12" s="12" t="s">
        <v>11</v>
      </c>
      <c r="C12" s="12" t="s">
        <v>12</v>
      </c>
      <c r="D12" s="12" t="s">
        <v>13</v>
      </c>
      <c r="E12" s="12" t="s">
        <v>5</v>
      </c>
      <c r="F12" s="5" t="s">
        <v>14</v>
      </c>
    </row>
    <row r="13" spans="2:6" x14ac:dyDescent="0.25">
      <c r="B13" s="13" t="s">
        <v>15</v>
      </c>
      <c r="C13">
        <f>COUNTIF('Trade Log'!C3:C202,"Pre-Market")</f>
      </c>
      <c r="D13" s="14">
        <f>SUMIF('Trade Log'!C3:C202,"Pre-Market",'Trade Log'!I3:I202)</f>
      </c>
      <c r="E13" s="15">
        <f>IFERROR(COUNTIFS('Trade Log'!C3:C202,"Pre-Market",'Trade Log'!I3:I202,"&gt;0")/COUNTIF('Trade Log'!C3:C202,"Pre-Market"),0)</f>
      </c>
      <c r="F13" s="5" t="s">
        <v>16</v>
      </c>
    </row>
    <row r="14" spans="2:6" x14ac:dyDescent="0.25">
      <c r="B14" s="13" t="s">
        <v>17</v>
      </c>
      <c r="C14">
        <f>COUNTIF('Trade Log'!C3:C202,"First Hour")</f>
      </c>
      <c r="D14" s="14">
        <f>SUMIF('Trade Log'!C3:C202,"First Hour",'Trade Log'!I3:I202)</f>
      </c>
      <c r="E14" s="15">
        <f>IFERROR(COUNTIFS('Trade Log'!C3:C202,"First Hour",'Trade Log'!I3:I202,"&gt;0")/COUNTIF('Trade Log'!C3:C202,"First Hour"),0)</f>
      </c>
      <c r="F14" s="5" t="s">
        <v>18</v>
      </c>
    </row>
    <row r="15" spans="2:6" x14ac:dyDescent="0.25">
      <c r="B15" s="13" t="s">
        <v>19</v>
      </c>
      <c r="C15">
        <f>COUNTIF('Trade Log'!C3:C202,"Mid-Morning")</f>
      </c>
      <c r="D15" s="14">
        <f>SUMIF('Trade Log'!C3:C202,"Mid-Morning",'Trade Log'!I3:I202)</f>
      </c>
      <c r="E15" s="15">
        <f>IFERROR(COUNTIFS('Trade Log'!C3:C202,"Mid-Morning",'Trade Log'!I3:I202,"&gt;0")/COUNTIF('Trade Log'!C3:C202,"Mid-Morning"),0)</f>
      </c>
      <c r="F15" s="5" t="s">
        <v>20</v>
      </c>
    </row>
    <row r="16" spans="2:6" x14ac:dyDescent="0.25">
      <c r="B16" s="13" t="s">
        <v>21</v>
      </c>
      <c r="C16">
        <f>COUNTIF('Trade Log'!C3:C202,"Lunch")</f>
      </c>
      <c r="D16" s="14">
        <f>SUMIF('Trade Log'!C3:C202,"Lunch",'Trade Log'!I3:I202)</f>
      </c>
      <c r="E16" s="15">
        <f>IFERROR(COUNTIFS('Trade Log'!C3:C202,"Lunch",'Trade Log'!I3:I202,"&gt;0")/COUNTIF('Trade Log'!C3:C202,"Lunch"),0)</f>
      </c>
      <c r="F16" s="5" t="s">
        <v>22</v>
      </c>
    </row>
    <row r="17" spans="2:5" x14ac:dyDescent="0.25">
      <c r="B17" s="13" t="s">
        <v>23</v>
      </c>
      <c r="C17">
        <f>COUNTIF('Trade Log'!C3:C202,"Afternoon")</f>
      </c>
      <c r="D17" s="14">
        <f>SUMIF('Trade Log'!C3:C202,"Afternoon",'Trade Log'!I3:I202)</f>
      </c>
      <c r="E17" s="15">
        <f>IFERROR(COUNTIFS('Trade Log'!C3:C202,"Afternoon",'Trade Log'!I3:I202,"&gt;0")/COUNTIF('Trade Log'!C3:C202,"Afternoon"),0)</f>
      </c>
    </row>
    <row r="18" spans="2:5" x14ac:dyDescent="0.25">
      <c r="B18" s="13" t="s">
        <v>24</v>
      </c>
      <c r="C18">
        <f>COUNTIF('Trade Log'!C3:C202,"Last Hour")</f>
      </c>
      <c r="D18" s="14">
        <f>SUMIF('Trade Log'!C3:C202,"Last Hour",'Trade Log'!I3:I202)</f>
      </c>
      <c r="E18" s="15">
        <f>IFERROR(COUNTIFS('Trade Log'!C3:C202,"Last Hour",'Trade Log'!I3:I202,"&gt;0")/COUNTIF('Trade Log'!C3:C202,"Last Hour"),0)</f>
      </c>
    </row>
    <row r="21" spans="2:2" x14ac:dyDescent="0.25">
      <c r="B21" s="11" t="s">
        <v>25</v>
      </c>
    </row>
    <row r="22" spans="2:4" x14ac:dyDescent="0.25">
      <c r="B22" s="12" t="s">
        <v>26</v>
      </c>
      <c r="C22" s="12" t="s">
        <v>12</v>
      </c>
      <c r="D22" s="12" t="s">
        <v>13</v>
      </c>
    </row>
    <row r="23" spans="2:4" x14ac:dyDescent="0.25">
      <c r="B23" t="s">
        <v>27</v>
      </c>
      <c r="C23">
        <f>COUNTIF('Trade Log'!K3:K202,"1")</f>
      </c>
      <c r="D23" s="14">
        <f>SUMIF('Trade Log'!K3:K202,"1",'Trade Log'!I3:I202)</f>
      </c>
    </row>
    <row r="24" spans="2:4" x14ac:dyDescent="0.25">
      <c r="B24" t="s">
        <v>28</v>
      </c>
      <c r="C24">
        <f>COUNTIF('Trade Log'!K3:K202,"2")</f>
      </c>
      <c r="D24" s="14">
        <f>SUMIF('Trade Log'!K3:K202,"2",'Trade Log'!I3:I202)</f>
      </c>
    </row>
    <row r="25" spans="2:4" x14ac:dyDescent="0.25">
      <c r="B25" t="s">
        <v>29</v>
      </c>
      <c r="C25">
        <f>COUNTIF('Trade Log'!K3:K202,"3")</f>
      </c>
      <c r="D25" s="14">
        <f>SUMIF('Trade Log'!K3:K202,"3",'Trade Log'!I3:I202)</f>
      </c>
    </row>
    <row r="26" spans="2:4" x14ac:dyDescent="0.25">
      <c r="B26" t="s">
        <v>30</v>
      </c>
      <c r="C26">
        <f>COUNTIF('Trade Log'!K3:K202,"4")</f>
      </c>
      <c r="D26" s="14">
        <f>SUMIF('Trade Log'!K3:K202,"4",'Trade Log'!I3:I202)</f>
      </c>
    </row>
    <row r="27" spans="2:4" x14ac:dyDescent="0.25">
      <c r="B27" t="s">
        <v>31</v>
      </c>
      <c r="C27">
        <f>COUNTIF('Trade Log'!K3:K202,"5")</f>
      </c>
      <c r="D27" s="14">
        <f>SUMIF('Trade Log'!K3:K202,"5",'Trade Log'!I3:I202)</f>
      </c>
    </row>
    <row r="29" spans="2:7" x14ac:dyDescent="0.25">
      <c r="B29" s="16" t="s">
        <v>32</v>
      </c>
      <c r="C29" s="16"/>
      <c r="D29" s="16"/>
      <c r="E29" s="16"/>
      <c r="F29" s="16"/>
      <c r="G29" s="16"/>
    </row>
    <row r="31" ht="25" customHeight="1" spans="2:7" x14ac:dyDescent="0.25">
      <c r="B31" s="17" t="s">
        <v>33</v>
      </c>
      <c r="C31" s="17"/>
      <c r="D31" s="17"/>
      <c r="E31" s="17"/>
      <c r="F31" s="17"/>
      <c r="G31" s="17"/>
    </row>
    <row r="32" spans="2:7" x14ac:dyDescent="0.25">
      <c r="B32" s="13" t="s">
        <v>34</v>
      </c>
      <c r="C32" s="13"/>
      <c r="D32" s="13"/>
      <c r="E32" s="13"/>
      <c r="F32" s="13"/>
      <c r="G32" s="13"/>
    </row>
    <row r="34" spans="2:7" x14ac:dyDescent="0.25">
      <c r="B34" s="13" t="s">
        <v>35</v>
      </c>
      <c r="C34" s="13"/>
      <c r="D34" s="13"/>
      <c r="E34" s="13"/>
      <c r="F34" s="13"/>
      <c r="G34" s="13"/>
    </row>
    <row r="35" spans="2:7" x14ac:dyDescent="0.25">
      <c r="B35" s="13" t="s">
        <v>36</v>
      </c>
      <c r="C35" s="13"/>
      <c r="D35" s="13"/>
      <c r="E35" s="13"/>
      <c r="F35" s="13"/>
      <c r="G35" s="13"/>
    </row>
    <row r="36" spans="2:7" x14ac:dyDescent="0.25">
      <c r="B36" s="13" t="s">
        <v>37</v>
      </c>
      <c r="C36" s="13"/>
      <c r="D36" s="13"/>
      <c r="E36" s="13"/>
      <c r="F36" s="13"/>
      <c r="G36" s="13"/>
    </row>
    <row r="37" spans="2:7" x14ac:dyDescent="0.25">
      <c r="B37" s="13" t="s">
        <v>38</v>
      </c>
      <c r="C37" s="13"/>
      <c r="D37" s="13"/>
      <c r="E37" s="13"/>
      <c r="F37" s="13"/>
      <c r="G37" s="13"/>
    </row>
    <row r="39" ht="30" customHeight="1" spans="2:7" x14ac:dyDescent="0.25">
      <c r="B39" s="18" t="s">
        <v>39</v>
      </c>
      <c r="C39" s="18"/>
      <c r="D39" s="18"/>
      <c r="E39" s="18"/>
      <c r="F39" s="18"/>
      <c r="G39" s="18"/>
    </row>
    <row r="40" spans="2:7" x14ac:dyDescent="0.25">
      <c r="B40" s="19" t="s">
        <v>40</v>
      </c>
      <c r="C40" s="19"/>
      <c r="D40" s="19"/>
      <c r="E40" s="19"/>
      <c r="F40" s="19"/>
      <c r="G40" s="19"/>
    </row>
    <row r="42" spans="2:4" x14ac:dyDescent="0.25">
      <c r="B42" s="20" t="s">
        <v>41</v>
      </c>
      <c r="D42" s="21" t="s">
        <v>42</v>
      </c>
    </row>
    <row r="43" spans="2:4" x14ac:dyDescent="0.25">
      <c r="B43" s="5" t="s">
        <v>43</v>
      </c>
      <c r="D43" s="22" t="s">
        <v>44</v>
      </c>
    </row>
    <row r="44" spans="2:4" x14ac:dyDescent="0.25">
      <c r="B44" s="5" t="s">
        <v>45</v>
      </c>
      <c r="D44" s="22" t="s">
        <v>46</v>
      </c>
    </row>
    <row r="45" spans="2:4" x14ac:dyDescent="0.25">
      <c r="B45" s="5" t="s">
        <v>47</v>
      </c>
      <c r="D45" s="22" t="s">
        <v>48</v>
      </c>
    </row>
    <row r="46" spans="2:4" x14ac:dyDescent="0.25">
      <c r="B46" s="5" t="s">
        <v>49</v>
      </c>
      <c r="D46" s="22" t="s">
        <v>50</v>
      </c>
    </row>
    <row r="47" spans="2:4" x14ac:dyDescent="0.25">
      <c r="B47" s="5" t="s">
        <v>51</v>
      </c>
      <c r="D47" s="22" t="s">
        <v>52</v>
      </c>
    </row>
  </sheetData>
  <mergeCells count="12">
    <mergeCell ref="D1:E1"/>
    <mergeCell ref="F1:G1"/>
    <mergeCell ref="B3:G3"/>
    <mergeCell ref="B29:G29"/>
    <mergeCell ref="B31:G31"/>
    <mergeCell ref="B32:G32"/>
    <mergeCell ref="B34:G34"/>
    <mergeCell ref="B35:G35"/>
    <mergeCell ref="B36:G36"/>
    <mergeCell ref="B37:G37"/>
    <mergeCell ref="B39:G39"/>
    <mergeCell ref="B40:G40"/>
  </mergeCells>
  <hyperlinks>
    <hyperlink ref="F1" r:id="rId1"/>
    <hyperlink ref="B39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3" width="14" customWidth="1"/>
    <col min="4" max="5" width="10" customWidth="1"/>
    <col min="6" max="7" width="11" customWidth="1"/>
    <col min="8" max="8" width="10" customWidth="1"/>
    <col min="9" max="9" width="12" customWidth="1"/>
    <col min="10" max="10" width="14" customWidth="1"/>
    <col min="11" max="11" width="8" customWidth="1"/>
    <col min="12" max="12" width="25" customWidth="1"/>
  </cols>
  <sheetData>
    <row r="1" ht="30" customHeight="1" spans="1:12" x14ac:dyDescent="0.25">
      <c r="A1" s="23" t="s">
        <v>53</v>
      </c>
      <c r="B1" s="23" t="s">
        <v>54</v>
      </c>
      <c r="C1" s="24" t="s">
        <v>11</v>
      </c>
      <c r="D1" s="23" t="s">
        <v>55</v>
      </c>
      <c r="E1" s="23" t="s">
        <v>56</v>
      </c>
      <c r="F1" s="23" t="s">
        <v>57</v>
      </c>
      <c r="G1" s="23" t="s">
        <v>58</v>
      </c>
      <c r="H1" s="25" t="s">
        <v>59</v>
      </c>
      <c r="I1" t="s">
        <v>13</v>
      </c>
      <c r="J1" t="s">
        <v>60</v>
      </c>
      <c r="K1" t="s">
        <v>61</v>
      </c>
      <c r="L1" t="s">
        <v>62</v>
      </c>
    </row>
    <row r="2" ht="25" customHeight="1" spans="1:12" x14ac:dyDescent="0.25">
      <c r="A2" s="26" t="s">
        <v>53</v>
      </c>
      <c r="B2" s="26" t="s">
        <v>54</v>
      </c>
      <c r="C2" s="26" t="s">
        <v>11</v>
      </c>
      <c r="D2" s="26" t="s">
        <v>55</v>
      </c>
      <c r="E2" s="26" t="s">
        <v>56</v>
      </c>
      <c r="F2" s="26" t="s">
        <v>57</v>
      </c>
      <c r="G2" s="26" t="s">
        <v>58</v>
      </c>
      <c r="H2" s="26" t="s">
        <v>59</v>
      </c>
      <c r="I2" s="26" t="s">
        <v>13</v>
      </c>
      <c r="J2" s="26" t="s">
        <v>60</v>
      </c>
      <c r="K2" s="26" t="s">
        <v>61</v>
      </c>
      <c r="L2" s="26" t="s">
        <v>62</v>
      </c>
    </row>
    <row r="3" ht="22" customHeight="1" spans="1:12" x14ac:dyDescent="0.25">
      <c r="F3" s="14"/>
      <c r="G3" s="14"/>
      <c r="H3" s="27"/>
      <c r="I3" s="28">
        <f>IF(E3="Long",(G3-F3)*H3,(F3-G3)*H3)</f>
      </c>
    </row>
    <row r="4" ht="22" customHeight="1" spans="1:12" x14ac:dyDescent="0.25">
      <c r="F4" s="14"/>
      <c r="G4" s="14"/>
      <c r="H4" s="27"/>
      <c r="I4" s="28">
        <f>IF(E4="Long",(G4-F4)*H4,(F4-G4)*H4)</f>
      </c>
    </row>
    <row r="5" ht="22" customHeight="1" spans="1:12" x14ac:dyDescent="0.25">
      <c r="F5" s="14"/>
      <c r="G5" s="14"/>
      <c r="H5" s="27"/>
      <c r="I5" s="28">
        <f>IF(E5="Long",(G5-F5)*H5,(F5-G5)*H5)</f>
      </c>
    </row>
    <row r="6" ht="22" customHeight="1" spans="1:12" x14ac:dyDescent="0.25">
      <c r="F6" s="14"/>
      <c r="G6" s="14"/>
      <c r="H6" s="27"/>
      <c r="I6" s="28">
        <f>IF(E6="Long",(G6-F6)*H6,(F6-G6)*H6)</f>
      </c>
    </row>
    <row r="7" ht="22" customHeight="1" spans="1:12" x14ac:dyDescent="0.25">
      <c r="F7" s="14"/>
      <c r="G7" s="14"/>
      <c r="H7" s="27"/>
      <c r="I7" s="28">
        <f>IF(E7="Long",(G7-F7)*H7,(F7-G7)*H7)</f>
      </c>
    </row>
    <row r="8" ht="22" customHeight="1" spans="1:12" x14ac:dyDescent="0.25">
      <c r="F8" s="14"/>
      <c r="G8" s="14"/>
      <c r="H8" s="27"/>
      <c r="I8" s="28">
        <f>IF(E8="Long",(G8-F8)*H8,(F8-G8)*H8)</f>
      </c>
    </row>
    <row r="9" ht="22" customHeight="1" spans="1:12" x14ac:dyDescent="0.25">
      <c r="F9" s="14"/>
      <c r="G9" s="14"/>
      <c r="H9" s="27"/>
      <c r="I9" s="28">
        <f>IF(E9="Long",(G9-F9)*H9,(F9-G9)*H9)</f>
      </c>
    </row>
    <row r="10" ht="22" customHeight="1" spans="1:12" x14ac:dyDescent="0.25">
      <c r="F10" s="14"/>
      <c r="G10" s="14"/>
      <c r="H10" s="27"/>
      <c r="I10" s="28">
        <f>IF(E10="Long",(G10-F10)*H10,(F10-G10)*H10)</f>
      </c>
    </row>
    <row r="11" ht="22" customHeight="1" spans="1:12" x14ac:dyDescent="0.25">
      <c r="F11" s="14"/>
      <c r="G11" s="14"/>
      <c r="H11" s="27"/>
      <c r="I11" s="28">
        <f>IF(E11="Long",(G11-F11)*H11,(F11-G11)*H11)</f>
      </c>
    </row>
    <row r="12" ht="22" customHeight="1" spans="1:12" x14ac:dyDescent="0.25">
      <c r="F12" s="14"/>
      <c r="G12" s="14"/>
      <c r="H12" s="27"/>
      <c r="I12" s="28">
        <f>IF(E12="Long",(G12-F12)*H12,(F12-G12)*H12)</f>
      </c>
    </row>
    <row r="13" ht="22" customHeight="1" spans="1:12" x14ac:dyDescent="0.25">
      <c r="F13" s="14"/>
      <c r="G13" s="14"/>
      <c r="H13" s="27"/>
      <c r="I13" s="28">
        <f>IF(E13="Long",(G13-F13)*H13,(F13-G13)*H13)</f>
      </c>
    </row>
    <row r="14" ht="22" customHeight="1" spans="1:12" x14ac:dyDescent="0.25">
      <c r="F14" s="14"/>
      <c r="G14" s="14"/>
      <c r="H14" s="27"/>
      <c r="I14" s="28">
        <f>IF(E14="Long",(G14-F14)*H14,(F14-G14)*H14)</f>
      </c>
    </row>
    <row r="15" ht="22" customHeight="1" spans="1:12" x14ac:dyDescent="0.25">
      <c r="F15" s="14"/>
      <c r="G15" s="14"/>
      <c r="H15" s="27"/>
      <c r="I15" s="28">
        <f>IF(E15="Long",(G15-F15)*H15,(F15-G15)*H15)</f>
      </c>
    </row>
    <row r="16" ht="22" customHeight="1" spans="1:12" x14ac:dyDescent="0.25">
      <c r="F16" s="14"/>
      <c r="G16" s="14"/>
      <c r="H16" s="27"/>
      <c r="I16" s="28">
        <f>IF(E16="Long",(G16-F16)*H16,(F16-G16)*H16)</f>
      </c>
    </row>
    <row r="17" ht="22" customHeight="1" spans="1:12" x14ac:dyDescent="0.25">
      <c r="F17" s="14"/>
      <c r="G17" s="14"/>
      <c r="H17" s="27"/>
      <c r="I17" s="28">
        <f>IF(E17="Long",(G17-F17)*H17,(F17-G17)*H17)</f>
      </c>
    </row>
    <row r="18" ht="22" customHeight="1" spans="1:12" x14ac:dyDescent="0.25">
      <c r="F18" s="14"/>
      <c r="G18" s="14"/>
      <c r="H18" s="27"/>
      <c r="I18" s="28">
        <f>IF(E18="Long",(G18-F18)*H18,(F18-G18)*H18)</f>
      </c>
    </row>
    <row r="19" ht="22" customHeight="1" spans="1:12" x14ac:dyDescent="0.25">
      <c r="F19" s="14"/>
      <c r="G19" s="14"/>
      <c r="H19" s="27"/>
      <c r="I19" s="28">
        <f>IF(E19="Long",(G19-F19)*H19,(F19-G19)*H19)</f>
      </c>
    </row>
    <row r="20" ht="22" customHeight="1" spans="1:12" x14ac:dyDescent="0.25">
      <c r="F20" s="14"/>
      <c r="G20" s="14"/>
      <c r="H20" s="27"/>
      <c r="I20" s="28">
        <f>IF(E20="Long",(G20-F20)*H20,(F20-G20)*H20)</f>
      </c>
    </row>
    <row r="21" ht="22" customHeight="1" spans="1:12" x14ac:dyDescent="0.25">
      <c r="F21" s="14"/>
      <c r="G21" s="14"/>
      <c r="H21" s="27"/>
      <c r="I21" s="28">
        <f>IF(E21="Long",(G21-F21)*H21,(F21-G21)*H21)</f>
      </c>
    </row>
    <row r="22" ht="22" customHeight="1" spans="1:12" x14ac:dyDescent="0.25">
      <c r="F22" s="14"/>
      <c r="G22" s="14"/>
      <c r="H22" s="27"/>
      <c r="I22" s="28">
        <f>IF(E22="Long",(G22-F22)*H22,(F22-G22)*H22)</f>
      </c>
    </row>
    <row r="23" ht="22" customHeight="1" spans="1:12" x14ac:dyDescent="0.25">
      <c r="F23" s="14"/>
      <c r="G23" s="14"/>
      <c r="H23" s="27"/>
      <c r="I23" s="28">
        <f>IF(E23="Long",(G23-F23)*H23,(F23-G23)*H23)</f>
      </c>
    </row>
    <row r="24" ht="22" customHeight="1" spans="1:12" x14ac:dyDescent="0.25">
      <c r="F24" s="14"/>
      <c r="G24" s="14"/>
      <c r="H24" s="27"/>
      <c r="I24" s="28">
        <f>IF(E24="Long",(G24-F24)*H24,(F24-G24)*H24)</f>
      </c>
    </row>
    <row r="25" ht="22" customHeight="1" spans="1:12" x14ac:dyDescent="0.25">
      <c r="F25" s="14"/>
      <c r="G25" s="14"/>
      <c r="H25" s="27"/>
      <c r="I25" s="28">
        <f>IF(E25="Long",(G25-F25)*H25,(F25-G25)*H25)</f>
      </c>
    </row>
    <row r="26" ht="22" customHeight="1" spans="1:12" x14ac:dyDescent="0.25">
      <c r="F26" s="14"/>
      <c r="G26" s="14"/>
      <c r="H26" s="27"/>
      <c r="I26" s="28">
        <f>IF(E26="Long",(G26-F26)*H26,(F26-G26)*H26)</f>
      </c>
    </row>
    <row r="27" ht="22" customHeight="1" spans="1:12" x14ac:dyDescent="0.25">
      <c r="F27" s="14"/>
      <c r="G27" s="14"/>
      <c r="H27" s="27"/>
      <c r="I27" s="28">
        <f>IF(E27="Long",(G27-F27)*H27,(F27-G27)*H27)</f>
      </c>
    </row>
    <row r="28" ht="22" customHeight="1" spans="1:12" x14ac:dyDescent="0.25">
      <c r="F28" s="14"/>
      <c r="G28" s="14"/>
      <c r="H28" s="27"/>
      <c r="I28" s="28">
        <f>IF(E28="Long",(G28-F28)*H28,(F28-G28)*H28)</f>
      </c>
    </row>
    <row r="29" ht="22" customHeight="1" spans="1:12" x14ac:dyDescent="0.25">
      <c r="F29" s="14"/>
      <c r="G29" s="14"/>
      <c r="H29" s="27"/>
      <c r="I29" s="28">
        <f>IF(E29="Long",(G29-F29)*H29,(F29-G29)*H29)</f>
      </c>
    </row>
    <row r="30" ht="22" customHeight="1" spans="1:12" x14ac:dyDescent="0.25">
      <c r="F30" s="14"/>
      <c r="G30" s="14"/>
      <c r="H30" s="27"/>
      <c r="I30" s="28">
        <f>IF(E30="Long",(G30-F30)*H30,(F30-G30)*H30)</f>
      </c>
    </row>
    <row r="31" ht="22" customHeight="1" spans="1:12" x14ac:dyDescent="0.25">
      <c r="F31" s="14"/>
      <c r="G31" s="14"/>
      <c r="H31" s="27"/>
      <c r="I31" s="28">
        <f>IF(E31="Long",(G31-F31)*H31,(F31-G31)*H31)</f>
      </c>
    </row>
    <row r="32" ht="22" customHeight="1" spans="1:12" x14ac:dyDescent="0.25">
      <c r="F32" s="14"/>
      <c r="G32" s="14"/>
      <c r="H32" s="27"/>
      <c r="I32" s="28">
        <f>IF(E32="Long",(G32-F32)*H32,(F32-G32)*H32)</f>
      </c>
    </row>
    <row r="33" ht="22" customHeight="1" spans="1:12" x14ac:dyDescent="0.25">
      <c r="F33" s="14"/>
      <c r="G33" s="14"/>
      <c r="H33" s="27"/>
      <c r="I33" s="28">
        <f>IF(E33="Long",(G33-F33)*H33,(F33-G33)*H33)</f>
      </c>
    </row>
    <row r="34" ht="22" customHeight="1" spans="1:12" x14ac:dyDescent="0.25">
      <c r="F34" s="14"/>
      <c r="G34" s="14"/>
      <c r="H34" s="27"/>
      <c r="I34" s="28">
        <f>IF(E34="Long",(G34-F34)*H34,(F34-G34)*H34)</f>
      </c>
    </row>
    <row r="35" ht="22" customHeight="1" spans="1:12" x14ac:dyDescent="0.25">
      <c r="F35" s="14"/>
      <c r="G35" s="14"/>
      <c r="H35" s="27"/>
      <c r="I35" s="28">
        <f>IF(E35="Long",(G35-F35)*H35,(F35-G35)*H35)</f>
      </c>
    </row>
    <row r="36" ht="22" customHeight="1" spans="1:12" x14ac:dyDescent="0.25">
      <c r="F36" s="14"/>
      <c r="G36" s="14"/>
      <c r="H36" s="27"/>
      <c r="I36" s="28">
        <f>IF(E36="Long",(G36-F36)*H36,(F36-G36)*H36)</f>
      </c>
    </row>
    <row r="37" ht="22" customHeight="1" spans="1:12" x14ac:dyDescent="0.25">
      <c r="F37" s="14"/>
      <c r="G37" s="14"/>
      <c r="H37" s="27"/>
      <c r="I37" s="28">
        <f>IF(E37="Long",(G37-F37)*H37,(F37-G37)*H37)</f>
      </c>
    </row>
    <row r="38" ht="22" customHeight="1" spans="1:12" x14ac:dyDescent="0.25">
      <c r="F38" s="14"/>
      <c r="G38" s="14"/>
      <c r="H38" s="27"/>
      <c r="I38" s="28">
        <f>IF(E38="Long",(G38-F38)*H38,(F38-G38)*H38)</f>
      </c>
    </row>
    <row r="39" ht="22" customHeight="1" spans="1:12" x14ac:dyDescent="0.25">
      <c r="F39" s="14"/>
      <c r="G39" s="14"/>
      <c r="H39" s="27"/>
      <c r="I39" s="28">
        <f>IF(E39="Long",(G39-F39)*H39,(F39-G39)*H39)</f>
      </c>
    </row>
    <row r="40" ht="22" customHeight="1" spans="1:12" x14ac:dyDescent="0.25">
      <c r="F40" s="14"/>
      <c r="G40" s="14"/>
      <c r="H40" s="27"/>
      <c r="I40" s="28">
        <f>IF(E40="Long",(G40-F40)*H40,(F40-G40)*H40)</f>
      </c>
    </row>
    <row r="41" ht="22" customHeight="1" spans="1:12" x14ac:dyDescent="0.25">
      <c r="F41" s="14"/>
      <c r="G41" s="14"/>
      <c r="H41" s="27"/>
      <c r="I41" s="28">
        <f>IF(E41="Long",(G41-F41)*H41,(F41-G41)*H41)</f>
      </c>
    </row>
    <row r="42" ht="22" customHeight="1" spans="1:12" x14ac:dyDescent="0.25">
      <c r="F42" s="14"/>
      <c r="G42" s="14"/>
      <c r="H42" s="27"/>
      <c r="I42" s="28">
        <f>IF(E42="Long",(G42-F42)*H42,(F42-G42)*H42)</f>
      </c>
    </row>
    <row r="43" ht="22" customHeight="1" spans="1:12" x14ac:dyDescent="0.25">
      <c r="F43" s="14"/>
      <c r="G43" s="14"/>
      <c r="H43" s="27"/>
      <c r="I43" s="28">
        <f>IF(E43="Long",(G43-F43)*H43,(F43-G43)*H43)</f>
      </c>
    </row>
    <row r="44" ht="22" customHeight="1" spans="1:12" x14ac:dyDescent="0.25">
      <c r="F44" s="14"/>
      <c r="G44" s="14"/>
      <c r="H44" s="27"/>
      <c r="I44" s="28">
        <f>IF(E44="Long",(G44-F44)*H44,(F44-G44)*H44)</f>
      </c>
    </row>
    <row r="45" ht="22" customHeight="1" spans="1:12" x14ac:dyDescent="0.25">
      <c r="F45" s="14"/>
      <c r="G45" s="14"/>
      <c r="H45" s="27"/>
      <c r="I45" s="28">
        <f>IF(E45="Long",(G45-F45)*H45,(F45-G45)*H45)</f>
      </c>
    </row>
    <row r="46" ht="22" customHeight="1" spans="1:12" x14ac:dyDescent="0.25">
      <c r="F46" s="14"/>
      <c r="G46" s="14"/>
      <c r="H46" s="27"/>
      <c r="I46" s="28">
        <f>IF(E46="Long",(G46-F46)*H46,(F46-G46)*H46)</f>
      </c>
    </row>
    <row r="47" ht="22" customHeight="1" spans="1:12" x14ac:dyDescent="0.25">
      <c r="F47" s="14"/>
      <c r="G47" s="14"/>
      <c r="H47" s="27"/>
      <c r="I47" s="28">
        <f>IF(E47="Long",(G47-F47)*H47,(F47-G47)*H47)</f>
      </c>
    </row>
    <row r="48" ht="22" customHeight="1" spans="1:12" x14ac:dyDescent="0.25">
      <c r="F48" s="14"/>
      <c r="G48" s="14"/>
      <c r="H48" s="27"/>
      <c r="I48" s="28">
        <f>IF(E48="Long",(G48-F48)*H48,(F48-G48)*H48)</f>
      </c>
    </row>
    <row r="49" ht="22" customHeight="1" spans="1:12" x14ac:dyDescent="0.25">
      <c r="F49" s="14"/>
      <c r="G49" s="14"/>
      <c r="H49" s="27"/>
      <c r="I49" s="28">
        <f>IF(E49="Long",(G49-F49)*H49,(F49-G49)*H49)</f>
      </c>
    </row>
    <row r="50" ht="22" customHeight="1" spans="1:12" x14ac:dyDescent="0.25">
      <c r="F50" s="14"/>
      <c r="G50" s="14"/>
      <c r="H50" s="27"/>
      <c r="I50" s="28">
        <f>IF(E50="Long",(G50-F50)*H50,(F50-G50)*H50)</f>
      </c>
    </row>
    <row r="51" ht="22" customHeight="1" spans="1:12" x14ac:dyDescent="0.25">
      <c r="F51" s="14"/>
      <c r="G51" s="14"/>
      <c r="H51" s="27"/>
      <c r="I51" s="28">
        <f>IF(E51="Long",(G51-F51)*H51,(F51-G51)*H51)</f>
      </c>
    </row>
    <row r="52" ht="22" customHeight="1" spans="1:12" x14ac:dyDescent="0.25">
      <c r="F52" s="14"/>
      <c r="G52" s="14"/>
      <c r="H52" s="27"/>
      <c r="I52" s="28">
        <f>IF(E52="Long",(G52-F52)*H52,(F52-G52)*H52)</f>
      </c>
    </row>
    <row r="53" ht="22" customHeight="1" spans="1:12" x14ac:dyDescent="0.25">
      <c r="F53" s="14"/>
      <c r="G53" s="14"/>
      <c r="H53" s="27"/>
      <c r="I53" s="28">
        <f>IF(E53="Long",(G53-F53)*H53,(F53-G53)*H53)</f>
      </c>
    </row>
    <row r="54" ht="22" customHeight="1" spans="1:12" x14ac:dyDescent="0.25">
      <c r="F54" s="14"/>
      <c r="G54" s="14"/>
      <c r="H54" s="27"/>
      <c r="I54" s="28">
        <f>IF(E54="Long",(G54-F54)*H54,(F54-G54)*H54)</f>
      </c>
    </row>
    <row r="55" ht="22" customHeight="1" spans="1:12" x14ac:dyDescent="0.25">
      <c r="F55" s="14"/>
      <c r="G55" s="14"/>
      <c r="H55" s="27"/>
      <c r="I55" s="28">
        <f>IF(E55="Long",(G55-F55)*H55,(F55-G55)*H55)</f>
      </c>
    </row>
    <row r="56" ht="22" customHeight="1" spans="1:12" x14ac:dyDescent="0.25">
      <c r="F56" s="14"/>
      <c r="G56" s="14"/>
      <c r="H56" s="27"/>
      <c r="I56" s="28">
        <f>IF(E56="Long",(G56-F56)*H56,(F56-G56)*H56)</f>
      </c>
    </row>
    <row r="57" ht="22" customHeight="1" spans="1:12" x14ac:dyDescent="0.25">
      <c r="F57" s="14"/>
      <c r="G57" s="14"/>
      <c r="H57" s="27"/>
      <c r="I57" s="28">
        <f>IF(E57="Long",(G57-F57)*H57,(F57-G57)*H57)</f>
      </c>
    </row>
    <row r="58" ht="22" customHeight="1" spans="1:12" x14ac:dyDescent="0.25">
      <c r="F58" s="14"/>
      <c r="G58" s="14"/>
      <c r="H58" s="27"/>
      <c r="I58" s="28">
        <f>IF(E58="Long",(G58-F58)*H58,(F58-G58)*H58)</f>
      </c>
    </row>
    <row r="59" ht="22" customHeight="1" spans="1:12" x14ac:dyDescent="0.25">
      <c r="F59" s="14"/>
      <c r="G59" s="14"/>
      <c r="H59" s="27"/>
      <c r="I59" s="28">
        <f>IF(E59="Long",(G59-F59)*H59,(F59-G59)*H59)</f>
      </c>
    </row>
    <row r="60" ht="22" customHeight="1" spans="1:12" x14ac:dyDescent="0.25">
      <c r="F60" s="14"/>
      <c r="G60" s="14"/>
      <c r="H60" s="27"/>
      <c r="I60" s="28">
        <f>IF(E60="Long",(G60-F60)*H60,(F60-G60)*H60)</f>
      </c>
    </row>
    <row r="61" ht="22" customHeight="1" spans="1:12" x14ac:dyDescent="0.25">
      <c r="F61" s="14"/>
      <c r="G61" s="14"/>
      <c r="H61" s="27"/>
      <c r="I61" s="28">
        <f>IF(E61="Long",(G61-F61)*H61,(F61-G61)*H61)</f>
      </c>
    </row>
    <row r="62" ht="22" customHeight="1" spans="1:12" x14ac:dyDescent="0.25">
      <c r="F62" s="14"/>
      <c r="G62" s="14"/>
      <c r="H62" s="27"/>
      <c r="I62" s="28">
        <f>IF(E62="Long",(G62-F62)*H62,(F62-G62)*H62)</f>
      </c>
    </row>
    <row r="63" ht="22" customHeight="1" spans="1:12" x14ac:dyDescent="0.25">
      <c r="F63" s="14"/>
      <c r="G63" s="14"/>
      <c r="H63" s="27"/>
      <c r="I63" s="28">
        <f>IF(E63="Long",(G63-F63)*H63,(F63-G63)*H63)</f>
      </c>
    </row>
    <row r="64" ht="22" customHeight="1" spans="1:12" x14ac:dyDescent="0.25">
      <c r="F64" s="14"/>
      <c r="G64" s="14"/>
      <c r="H64" s="27"/>
      <c r="I64" s="28">
        <f>IF(E64="Long",(G64-F64)*H64,(F64-G64)*H64)</f>
      </c>
    </row>
    <row r="65" ht="22" customHeight="1" spans="1:12" x14ac:dyDescent="0.25">
      <c r="F65" s="14"/>
      <c r="G65" s="14"/>
      <c r="H65" s="27"/>
      <c r="I65" s="28">
        <f>IF(E65="Long",(G65-F65)*H65,(F65-G65)*H65)</f>
      </c>
    </row>
    <row r="66" ht="22" customHeight="1" spans="1:12" x14ac:dyDescent="0.25">
      <c r="F66" s="14"/>
      <c r="G66" s="14"/>
      <c r="H66" s="27"/>
      <c r="I66" s="28">
        <f>IF(E66="Long",(G66-F66)*H66,(F66-G66)*H66)</f>
      </c>
    </row>
    <row r="67" ht="22" customHeight="1" spans="1:12" x14ac:dyDescent="0.25">
      <c r="F67" s="14"/>
      <c r="G67" s="14"/>
      <c r="H67" s="27"/>
      <c r="I67" s="28">
        <f>IF(E67="Long",(G67-F67)*H67,(F67-G67)*H67)</f>
      </c>
    </row>
    <row r="68" ht="22" customHeight="1" spans="1:12" x14ac:dyDescent="0.25">
      <c r="F68" s="14"/>
      <c r="G68" s="14"/>
      <c r="H68" s="27"/>
      <c r="I68" s="28">
        <f>IF(E68="Long",(G68-F68)*H68,(F68-G68)*H68)</f>
      </c>
    </row>
    <row r="69" ht="22" customHeight="1" spans="1:12" x14ac:dyDescent="0.25">
      <c r="F69" s="14"/>
      <c r="G69" s="14"/>
      <c r="H69" s="27"/>
      <c r="I69" s="28">
        <f>IF(E69="Long",(G69-F69)*H69,(F69-G69)*H69)</f>
      </c>
    </row>
    <row r="70" ht="22" customHeight="1" spans="1:12" x14ac:dyDescent="0.25">
      <c r="F70" s="14"/>
      <c r="G70" s="14"/>
      <c r="H70" s="27"/>
      <c r="I70" s="28">
        <f>IF(E70="Long",(G70-F70)*H70,(F70-G70)*H70)</f>
      </c>
    </row>
    <row r="71" ht="22" customHeight="1" spans="1:12" x14ac:dyDescent="0.25">
      <c r="F71" s="14"/>
      <c r="G71" s="14"/>
      <c r="H71" s="27"/>
      <c r="I71" s="28">
        <f>IF(E71="Long",(G71-F71)*H71,(F71-G71)*H71)</f>
      </c>
    </row>
    <row r="72" ht="22" customHeight="1" spans="1:12" x14ac:dyDescent="0.25">
      <c r="F72" s="14"/>
      <c r="G72" s="14"/>
      <c r="H72" s="27"/>
      <c r="I72" s="28">
        <f>IF(E72="Long",(G72-F72)*H72,(F72-G72)*H72)</f>
      </c>
    </row>
    <row r="73" ht="22" customHeight="1" spans="1:12" x14ac:dyDescent="0.25">
      <c r="F73" s="14"/>
      <c r="G73" s="14"/>
      <c r="H73" s="27"/>
      <c r="I73" s="28">
        <f>IF(E73="Long",(G73-F73)*H73,(F73-G73)*H73)</f>
      </c>
    </row>
    <row r="74" ht="22" customHeight="1" spans="1:12" x14ac:dyDescent="0.25">
      <c r="F74" s="14"/>
      <c r="G74" s="14"/>
      <c r="H74" s="27"/>
      <c r="I74" s="28">
        <f>IF(E74="Long",(G74-F74)*H74,(F74-G74)*H74)</f>
      </c>
    </row>
    <row r="75" ht="22" customHeight="1" spans="1:12" x14ac:dyDescent="0.25">
      <c r="F75" s="14"/>
      <c r="G75" s="14"/>
      <c r="H75" s="27"/>
      <c r="I75" s="28">
        <f>IF(E75="Long",(G75-F75)*H75,(F75-G75)*H75)</f>
      </c>
    </row>
    <row r="76" ht="22" customHeight="1" spans="1:12" x14ac:dyDescent="0.25">
      <c r="F76" s="14"/>
      <c r="G76" s="14"/>
      <c r="H76" s="27"/>
      <c r="I76" s="28">
        <f>IF(E76="Long",(G76-F76)*H76,(F76-G76)*H76)</f>
      </c>
    </row>
    <row r="77" ht="22" customHeight="1" spans="1:12" x14ac:dyDescent="0.25">
      <c r="F77" s="14"/>
      <c r="G77" s="14"/>
      <c r="H77" s="27"/>
      <c r="I77" s="28">
        <f>IF(E77="Long",(G77-F77)*H77,(F77-G77)*H77)</f>
      </c>
    </row>
    <row r="78" ht="22" customHeight="1" spans="1:12" x14ac:dyDescent="0.25">
      <c r="F78" s="14"/>
      <c r="G78" s="14"/>
      <c r="H78" s="27"/>
      <c r="I78" s="28">
        <f>IF(E78="Long",(G78-F78)*H78,(F78-G78)*H78)</f>
      </c>
    </row>
    <row r="79" ht="22" customHeight="1" spans="1:12" x14ac:dyDescent="0.25">
      <c r="F79" s="14"/>
      <c r="G79" s="14"/>
      <c r="H79" s="27"/>
      <c r="I79" s="28">
        <f>IF(E79="Long",(G79-F79)*H79,(F79-G79)*H79)</f>
      </c>
    </row>
    <row r="80" ht="22" customHeight="1" spans="1:12" x14ac:dyDescent="0.25">
      <c r="F80" s="14"/>
      <c r="G80" s="14"/>
      <c r="H80" s="27"/>
      <c r="I80" s="28">
        <f>IF(E80="Long",(G80-F80)*H80,(F80-G80)*H80)</f>
      </c>
    </row>
    <row r="81" ht="22" customHeight="1" spans="1:12" x14ac:dyDescent="0.25">
      <c r="F81" s="14"/>
      <c r="G81" s="14"/>
      <c r="H81" s="27"/>
      <c r="I81" s="28">
        <f>IF(E81="Long",(G81-F81)*H81,(F81-G81)*H81)</f>
      </c>
    </row>
    <row r="82" ht="22" customHeight="1" spans="1:12" x14ac:dyDescent="0.25">
      <c r="F82" s="14"/>
      <c r="G82" s="14"/>
      <c r="H82" s="27"/>
      <c r="I82" s="28">
        <f>IF(E82="Long",(G82-F82)*H82,(F82-G82)*H82)</f>
      </c>
    </row>
    <row r="83" ht="22" customHeight="1" spans="1:12" x14ac:dyDescent="0.25">
      <c r="F83" s="14"/>
      <c r="G83" s="14"/>
      <c r="H83" s="27"/>
      <c r="I83" s="28">
        <f>IF(E83="Long",(G83-F83)*H83,(F83-G83)*H83)</f>
      </c>
    </row>
    <row r="84" ht="22" customHeight="1" spans="1:12" x14ac:dyDescent="0.25">
      <c r="F84" s="14"/>
      <c r="G84" s="14"/>
      <c r="H84" s="27"/>
      <c r="I84" s="28">
        <f>IF(E84="Long",(G84-F84)*H84,(F84-G84)*H84)</f>
      </c>
    </row>
    <row r="85" ht="22" customHeight="1" spans="1:12" x14ac:dyDescent="0.25">
      <c r="F85" s="14"/>
      <c r="G85" s="14"/>
      <c r="H85" s="27"/>
      <c r="I85" s="28">
        <f>IF(E85="Long",(G85-F85)*H85,(F85-G85)*H85)</f>
      </c>
    </row>
    <row r="86" ht="22" customHeight="1" spans="1:12" x14ac:dyDescent="0.25">
      <c r="F86" s="14"/>
      <c r="G86" s="14"/>
      <c r="H86" s="27"/>
      <c r="I86" s="28">
        <f>IF(E86="Long",(G86-F86)*H86,(F86-G86)*H86)</f>
      </c>
    </row>
    <row r="87" ht="22" customHeight="1" spans="1:12" x14ac:dyDescent="0.25">
      <c r="F87" s="14"/>
      <c r="G87" s="14"/>
      <c r="H87" s="27"/>
      <c r="I87" s="28">
        <f>IF(E87="Long",(G87-F87)*H87,(F87-G87)*H87)</f>
      </c>
    </row>
    <row r="88" ht="22" customHeight="1" spans="1:12" x14ac:dyDescent="0.25">
      <c r="F88" s="14"/>
      <c r="G88" s="14"/>
      <c r="H88" s="27"/>
      <c r="I88" s="28">
        <f>IF(E88="Long",(G88-F88)*H88,(F88-G88)*H88)</f>
      </c>
    </row>
    <row r="89" ht="22" customHeight="1" spans="1:12" x14ac:dyDescent="0.25">
      <c r="F89" s="14"/>
      <c r="G89" s="14"/>
      <c r="H89" s="27"/>
      <c r="I89" s="28">
        <f>IF(E89="Long",(G89-F89)*H89,(F89-G89)*H89)</f>
      </c>
    </row>
    <row r="90" ht="22" customHeight="1" spans="1:12" x14ac:dyDescent="0.25">
      <c r="F90" s="14"/>
      <c r="G90" s="14"/>
      <c r="H90" s="27"/>
      <c r="I90" s="28">
        <f>IF(E90="Long",(G90-F90)*H90,(F90-G90)*H90)</f>
      </c>
    </row>
    <row r="91" ht="22" customHeight="1" spans="1:12" x14ac:dyDescent="0.25">
      <c r="F91" s="14"/>
      <c r="G91" s="14"/>
      <c r="H91" s="27"/>
      <c r="I91" s="28">
        <f>IF(E91="Long",(G91-F91)*H91,(F91-G91)*H91)</f>
      </c>
    </row>
    <row r="92" ht="22" customHeight="1" spans="1:12" x14ac:dyDescent="0.25">
      <c r="F92" s="14"/>
      <c r="G92" s="14"/>
      <c r="H92" s="27"/>
      <c r="I92" s="28">
        <f>IF(E92="Long",(G92-F92)*H92,(F92-G92)*H92)</f>
      </c>
    </row>
    <row r="93" ht="22" customHeight="1" spans="1:12" x14ac:dyDescent="0.25">
      <c r="F93" s="14"/>
      <c r="G93" s="14"/>
      <c r="H93" s="27"/>
      <c r="I93" s="28">
        <f>IF(E93="Long",(G93-F93)*H93,(F93-G93)*H93)</f>
      </c>
    </row>
    <row r="94" ht="22" customHeight="1" spans="1:12" x14ac:dyDescent="0.25">
      <c r="F94" s="14"/>
      <c r="G94" s="14"/>
      <c r="H94" s="27"/>
      <c r="I94" s="28">
        <f>IF(E94="Long",(G94-F94)*H94,(F94-G94)*H94)</f>
      </c>
    </row>
    <row r="95" ht="22" customHeight="1" spans="1:12" x14ac:dyDescent="0.25">
      <c r="F95" s="14"/>
      <c r="G95" s="14"/>
      <c r="H95" s="27"/>
      <c r="I95" s="28">
        <f>IF(E95="Long",(G95-F95)*H95,(F95-G95)*H95)</f>
      </c>
    </row>
    <row r="96" ht="22" customHeight="1" spans="1:12" x14ac:dyDescent="0.25">
      <c r="F96" s="14"/>
      <c r="G96" s="14"/>
      <c r="H96" s="27"/>
      <c r="I96" s="28">
        <f>IF(E96="Long",(G96-F96)*H96,(F96-G96)*H96)</f>
      </c>
    </row>
    <row r="97" ht="22" customHeight="1" spans="1:12" x14ac:dyDescent="0.25">
      <c r="F97" s="14"/>
      <c r="G97" s="14"/>
      <c r="H97" s="27"/>
      <c r="I97" s="28">
        <f>IF(E97="Long",(G97-F97)*H97,(F97-G97)*H97)</f>
      </c>
    </row>
    <row r="98" ht="22" customHeight="1" spans="1:12" x14ac:dyDescent="0.25">
      <c r="F98" s="14"/>
      <c r="G98" s="14"/>
      <c r="H98" s="27"/>
      <c r="I98" s="28">
        <f>IF(E98="Long",(G98-F98)*H98,(F98-G98)*H98)</f>
      </c>
    </row>
    <row r="99" ht="22" customHeight="1" spans="1:12" x14ac:dyDescent="0.25">
      <c r="F99" s="14"/>
      <c r="G99" s="14"/>
      <c r="H99" s="27"/>
      <c r="I99" s="28">
        <f>IF(E99="Long",(G99-F99)*H99,(F99-G99)*H99)</f>
      </c>
    </row>
    <row r="100" ht="22" customHeight="1" spans="1:12" x14ac:dyDescent="0.25">
      <c r="F100" s="14"/>
      <c r="G100" s="14"/>
      <c r="H100" s="27"/>
      <c r="I100" s="28">
        <f>IF(E100="Long",(G100-F100)*H100,(F100-G100)*H100)</f>
      </c>
    </row>
    <row r="101" ht="22" customHeight="1" spans="1:12" x14ac:dyDescent="0.25">
      <c r="F101" s="14"/>
      <c r="G101" s="14"/>
      <c r="H101" s="27"/>
      <c r="I101" s="28">
        <f>IF(E101="Long",(G101-F101)*H101,(F101-G101)*H101)</f>
      </c>
    </row>
    <row r="102" ht="22" customHeight="1" spans="1:12" x14ac:dyDescent="0.25">
      <c r="F102" s="14"/>
      <c r="G102" s="14"/>
      <c r="H102" s="27"/>
      <c r="I102" s="28">
        <f>IF(E102="Long",(G102-F102)*H102,(F102-G102)*H102)</f>
      </c>
    </row>
    <row r="103" ht="22" customHeight="1" spans="1:12" x14ac:dyDescent="0.25">
      <c r="F103" s="14"/>
      <c r="G103" s="14"/>
      <c r="H103" s="27"/>
      <c r="I103" s="28">
        <f>IF(E103="Long",(G103-F103)*H103,(F103-G103)*H103)</f>
      </c>
    </row>
    <row r="104" ht="22" customHeight="1" spans="1:12" x14ac:dyDescent="0.25">
      <c r="F104" s="14"/>
      <c r="G104" s="14"/>
      <c r="H104" s="27"/>
      <c r="I104" s="28">
        <f>IF(E104="Long",(G104-F104)*H104,(F104-G104)*H104)</f>
      </c>
    </row>
    <row r="105" ht="22" customHeight="1" spans="1:12" x14ac:dyDescent="0.25">
      <c r="F105" s="14"/>
      <c r="G105" s="14"/>
      <c r="H105" s="27"/>
      <c r="I105" s="28">
        <f>IF(E105="Long",(G105-F105)*H105,(F105-G105)*H105)</f>
      </c>
    </row>
    <row r="106" ht="22" customHeight="1" spans="1:12" x14ac:dyDescent="0.25">
      <c r="F106" s="14"/>
      <c r="G106" s="14"/>
      <c r="H106" s="27"/>
      <c r="I106" s="28">
        <f>IF(E106="Long",(G106-F106)*H106,(F106-G106)*H106)</f>
      </c>
    </row>
    <row r="107" ht="22" customHeight="1" spans="1:12" x14ac:dyDescent="0.25">
      <c r="F107" s="14"/>
      <c r="G107" s="14"/>
      <c r="H107" s="27"/>
      <c r="I107" s="28">
        <f>IF(E107="Long",(G107-F107)*H107,(F107-G107)*H107)</f>
      </c>
    </row>
    <row r="108" ht="22" customHeight="1" spans="1:12" x14ac:dyDescent="0.25">
      <c r="F108" s="14"/>
      <c r="G108" s="14"/>
      <c r="H108" s="27"/>
      <c r="I108" s="28">
        <f>IF(E108="Long",(G108-F108)*H108,(F108-G108)*H108)</f>
      </c>
    </row>
    <row r="109" ht="22" customHeight="1" spans="1:12" x14ac:dyDescent="0.25">
      <c r="F109" s="14"/>
      <c r="G109" s="14"/>
      <c r="H109" s="27"/>
      <c r="I109" s="28">
        <f>IF(E109="Long",(G109-F109)*H109,(F109-G109)*H109)</f>
      </c>
    </row>
    <row r="110" ht="22" customHeight="1" spans="1:12" x14ac:dyDescent="0.25">
      <c r="F110" s="14"/>
      <c r="G110" s="14"/>
      <c r="H110" s="27"/>
      <c r="I110" s="28">
        <f>IF(E110="Long",(G110-F110)*H110,(F110-G110)*H110)</f>
      </c>
    </row>
    <row r="111" ht="22" customHeight="1" spans="1:12" x14ac:dyDescent="0.25">
      <c r="F111" s="14"/>
      <c r="G111" s="14"/>
      <c r="H111" s="27"/>
      <c r="I111" s="28">
        <f>IF(E111="Long",(G111-F111)*H111,(F111-G111)*H111)</f>
      </c>
    </row>
    <row r="112" ht="22" customHeight="1" spans="1:12" x14ac:dyDescent="0.25">
      <c r="F112" s="14"/>
      <c r="G112" s="14"/>
      <c r="H112" s="27"/>
      <c r="I112" s="28">
        <f>IF(E112="Long",(G112-F112)*H112,(F112-G112)*H112)</f>
      </c>
    </row>
    <row r="113" ht="22" customHeight="1" spans="1:12" x14ac:dyDescent="0.25">
      <c r="F113" s="14"/>
      <c r="G113" s="14"/>
      <c r="H113" s="27"/>
      <c r="I113" s="28">
        <f>IF(E113="Long",(G113-F113)*H113,(F113-G113)*H113)</f>
      </c>
    </row>
    <row r="114" ht="22" customHeight="1" spans="1:12" x14ac:dyDescent="0.25">
      <c r="F114" s="14"/>
      <c r="G114" s="14"/>
      <c r="H114" s="27"/>
      <c r="I114" s="28">
        <f>IF(E114="Long",(G114-F114)*H114,(F114-G114)*H114)</f>
      </c>
    </row>
    <row r="115" ht="22" customHeight="1" spans="1:12" x14ac:dyDescent="0.25">
      <c r="F115" s="14"/>
      <c r="G115" s="14"/>
      <c r="H115" s="27"/>
      <c r="I115" s="28">
        <f>IF(E115="Long",(G115-F115)*H115,(F115-G115)*H115)</f>
      </c>
    </row>
    <row r="116" ht="22" customHeight="1" spans="1:12" x14ac:dyDescent="0.25">
      <c r="F116" s="14"/>
      <c r="G116" s="14"/>
      <c r="H116" s="27"/>
      <c r="I116" s="28">
        <f>IF(E116="Long",(G116-F116)*H116,(F116-G116)*H116)</f>
      </c>
    </row>
    <row r="117" ht="22" customHeight="1" spans="1:12" x14ac:dyDescent="0.25">
      <c r="F117" s="14"/>
      <c r="G117" s="14"/>
      <c r="H117" s="27"/>
      <c r="I117" s="28">
        <f>IF(E117="Long",(G117-F117)*H117,(F117-G117)*H117)</f>
      </c>
    </row>
    <row r="118" ht="22" customHeight="1" spans="1:12" x14ac:dyDescent="0.25">
      <c r="F118" s="14"/>
      <c r="G118" s="14"/>
      <c r="H118" s="27"/>
      <c r="I118" s="28">
        <f>IF(E118="Long",(G118-F118)*H118,(F118-G118)*H118)</f>
      </c>
    </row>
    <row r="119" ht="22" customHeight="1" spans="1:12" x14ac:dyDescent="0.25">
      <c r="F119" s="14"/>
      <c r="G119" s="14"/>
      <c r="H119" s="27"/>
      <c r="I119" s="28">
        <f>IF(E119="Long",(G119-F119)*H119,(F119-G119)*H119)</f>
      </c>
    </row>
    <row r="120" ht="22" customHeight="1" spans="1:12" x14ac:dyDescent="0.25">
      <c r="F120" s="14"/>
      <c r="G120" s="14"/>
      <c r="H120" s="27"/>
      <c r="I120" s="28">
        <f>IF(E120="Long",(G120-F120)*H120,(F120-G120)*H120)</f>
      </c>
    </row>
    <row r="121" ht="22" customHeight="1" spans="1:12" x14ac:dyDescent="0.25">
      <c r="F121" s="14"/>
      <c r="G121" s="14"/>
      <c r="H121" s="27"/>
      <c r="I121" s="28">
        <f>IF(E121="Long",(G121-F121)*H121,(F121-G121)*H121)</f>
      </c>
    </row>
    <row r="122" ht="22" customHeight="1" spans="1:12" x14ac:dyDescent="0.25">
      <c r="F122" s="14"/>
      <c r="G122" s="14"/>
      <c r="H122" s="27"/>
      <c r="I122" s="28">
        <f>IF(E122="Long",(G122-F122)*H122,(F122-G122)*H122)</f>
      </c>
    </row>
    <row r="123" ht="22" customHeight="1" spans="1:12" x14ac:dyDescent="0.25">
      <c r="F123" s="14"/>
      <c r="G123" s="14"/>
      <c r="H123" s="27"/>
      <c r="I123" s="28">
        <f>IF(E123="Long",(G123-F123)*H123,(F123-G123)*H123)</f>
      </c>
    </row>
    <row r="124" ht="22" customHeight="1" spans="1:12" x14ac:dyDescent="0.25">
      <c r="F124" s="14"/>
      <c r="G124" s="14"/>
      <c r="H124" s="27"/>
      <c r="I124" s="28">
        <f>IF(E124="Long",(G124-F124)*H124,(F124-G124)*H124)</f>
      </c>
    </row>
    <row r="125" ht="22" customHeight="1" spans="1:12" x14ac:dyDescent="0.25">
      <c r="F125" s="14"/>
      <c r="G125" s="14"/>
      <c r="H125" s="27"/>
      <c r="I125" s="28">
        <f>IF(E125="Long",(G125-F125)*H125,(F125-G125)*H125)</f>
      </c>
    </row>
    <row r="126" ht="22" customHeight="1" spans="1:12" x14ac:dyDescent="0.25">
      <c r="F126" s="14"/>
      <c r="G126" s="14"/>
      <c r="H126" s="27"/>
      <c r="I126" s="28">
        <f>IF(E126="Long",(G126-F126)*H126,(F126-G126)*H126)</f>
      </c>
    </row>
    <row r="127" ht="22" customHeight="1" spans="1:12" x14ac:dyDescent="0.25">
      <c r="F127" s="14"/>
      <c r="G127" s="14"/>
      <c r="H127" s="27"/>
      <c r="I127" s="28">
        <f>IF(E127="Long",(G127-F127)*H127,(F127-G127)*H127)</f>
      </c>
    </row>
    <row r="128" ht="22" customHeight="1" spans="1:12" x14ac:dyDescent="0.25">
      <c r="F128" s="14"/>
      <c r="G128" s="14"/>
      <c r="H128" s="27"/>
      <c r="I128" s="28">
        <f>IF(E128="Long",(G128-F128)*H128,(F128-G128)*H128)</f>
      </c>
    </row>
    <row r="129" ht="22" customHeight="1" spans="1:12" x14ac:dyDescent="0.25">
      <c r="F129" s="14"/>
      <c r="G129" s="14"/>
      <c r="H129" s="27"/>
      <c r="I129" s="28">
        <f>IF(E129="Long",(G129-F129)*H129,(F129-G129)*H129)</f>
      </c>
    </row>
    <row r="130" ht="22" customHeight="1" spans="1:12" x14ac:dyDescent="0.25">
      <c r="F130" s="14"/>
      <c r="G130" s="14"/>
      <c r="H130" s="27"/>
      <c r="I130" s="28">
        <f>IF(E130="Long",(G130-F130)*H130,(F130-G130)*H130)</f>
      </c>
    </row>
    <row r="131" ht="22" customHeight="1" spans="1:12" x14ac:dyDescent="0.25">
      <c r="F131" s="14"/>
      <c r="G131" s="14"/>
      <c r="H131" s="27"/>
      <c r="I131" s="28">
        <f>IF(E131="Long",(G131-F131)*H131,(F131-G131)*H131)</f>
      </c>
    </row>
    <row r="132" ht="22" customHeight="1" spans="1:12" x14ac:dyDescent="0.25">
      <c r="F132" s="14"/>
      <c r="G132" s="14"/>
      <c r="H132" s="27"/>
      <c r="I132" s="28">
        <f>IF(E132="Long",(G132-F132)*H132,(F132-G132)*H132)</f>
      </c>
    </row>
    <row r="133" ht="22" customHeight="1" spans="1:12" x14ac:dyDescent="0.25">
      <c r="F133" s="14"/>
      <c r="G133" s="14"/>
      <c r="H133" s="27"/>
      <c r="I133" s="28">
        <f>IF(E133="Long",(G133-F133)*H133,(F133-G133)*H133)</f>
      </c>
    </row>
    <row r="134" ht="22" customHeight="1" spans="1:12" x14ac:dyDescent="0.25">
      <c r="F134" s="14"/>
      <c r="G134" s="14"/>
      <c r="H134" s="27"/>
      <c r="I134" s="28">
        <f>IF(E134="Long",(G134-F134)*H134,(F134-G134)*H134)</f>
      </c>
    </row>
    <row r="135" ht="22" customHeight="1" spans="1:12" x14ac:dyDescent="0.25">
      <c r="F135" s="14"/>
      <c r="G135" s="14"/>
      <c r="H135" s="27"/>
      <c r="I135" s="28">
        <f>IF(E135="Long",(G135-F135)*H135,(F135-G135)*H135)</f>
      </c>
    </row>
    <row r="136" ht="22" customHeight="1" spans="1:12" x14ac:dyDescent="0.25">
      <c r="F136" s="14"/>
      <c r="G136" s="14"/>
      <c r="H136" s="27"/>
      <c r="I136" s="28">
        <f>IF(E136="Long",(G136-F136)*H136,(F136-G136)*H136)</f>
      </c>
    </row>
    <row r="137" ht="22" customHeight="1" spans="1:12" x14ac:dyDescent="0.25">
      <c r="F137" s="14"/>
      <c r="G137" s="14"/>
      <c r="H137" s="27"/>
      <c r="I137" s="28">
        <f>IF(E137="Long",(G137-F137)*H137,(F137-G137)*H137)</f>
      </c>
    </row>
    <row r="138" ht="22" customHeight="1" spans="1:12" x14ac:dyDescent="0.25">
      <c r="F138" s="14"/>
      <c r="G138" s="14"/>
      <c r="H138" s="27"/>
      <c r="I138" s="28">
        <f>IF(E138="Long",(G138-F138)*H138,(F138-G138)*H138)</f>
      </c>
    </row>
    <row r="139" ht="22" customHeight="1" spans="1:12" x14ac:dyDescent="0.25">
      <c r="F139" s="14"/>
      <c r="G139" s="14"/>
      <c r="H139" s="27"/>
      <c r="I139" s="28">
        <f>IF(E139="Long",(G139-F139)*H139,(F139-G139)*H139)</f>
      </c>
    </row>
    <row r="140" ht="22" customHeight="1" spans="1:12" x14ac:dyDescent="0.25">
      <c r="F140" s="14"/>
      <c r="G140" s="14"/>
      <c r="H140" s="27"/>
      <c r="I140" s="28">
        <f>IF(E140="Long",(G140-F140)*H140,(F140-G140)*H140)</f>
      </c>
    </row>
    <row r="141" ht="22" customHeight="1" spans="1:12" x14ac:dyDescent="0.25">
      <c r="F141" s="14"/>
      <c r="G141" s="14"/>
      <c r="H141" s="27"/>
      <c r="I141" s="28">
        <f>IF(E141="Long",(G141-F141)*H141,(F141-G141)*H141)</f>
      </c>
    </row>
    <row r="142" ht="22" customHeight="1" spans="1:12" x14ac:dyDescent="0.25">
      <c r="F142" s="14"/>
      <c r="G142" s="14"/>
      <c r="H142" s="27"/>
      <c r="I142" s="28">
        <f>IF(E142="Long",(G142-F142)*H142,(F142-G142)*H142)</f>
      </c>
    </row>
    <row r="143" ht="22" customHeight="1" spans="1:12" x14ac:dyDescent="0.25">
      <c r="F143" s="14"/>
      <c r="G143" s="14"/>
      <c r="H143" s="27"/>
      <c r="I143" s="28">
        <f>IF(E143="Long",(G143-F143)*H143,(F143-G143)*H143)</f>
      </c>
    </row>
    <row r="144" ht="22" customHeight="1" spans="1:12" x14ac:dyDescent="0.25">
      <c r="F144" s="14"/>
      <c r="G144" s="14"/>
      <c r="H144" s="27"/>
      <c r="I144" s="28">
        <f>IF(E144="Long",(G144-F144)*H144,(F144-G144)*H144)</f>
      </c>
    </row>
    <row r="145" ht="22" customHeight="1" spans="1:12" x14ac:dyDescent="0.25">
      <c r="F145" s="14"/>
      <c r="G145" s="14"/>
      <c r="H145" s="27"/>
      <c r="I145" s="28">
        <f>IF(E145="Long",(G145-F145)*H145,(F145-G145)*H145)</f>
      </c>
    </row>
    <row r="146" ht="22" customHeight="1" spans="1:12" x14ac:dyDescent="0.25">
      <c r="F146" s="14"/>
      <c r="G146" s="14"/>
      <c r="H146" s="27"/>
      <c r="I146" s="28">
        <f>IF(E146="Long",(G146-F146)*H146,(F146-G146)*H146)</f>
      </c>
    </row>
    <row r="147" ht="22" customHeight="1" spans="1:12" x14ac:dyDescent="0.25">
      <c r="F147" s="14"/>
      <c r="G147" s="14"/>
      <c r="H147" s="27"/>
      <c r="I147" s="28">
        <f>IF(E147="Long",(G147-F147)*H147,(F147-G147)*H147)</f>
      </c>
    </row>
    <row r="148" ht="22" customHeight="1" spans="1:12" x14ac:dyDescent="0.25">
      <c r="F148" s="14"/>
      <c r="G148" s="14"/>
      <c r="H148" s="27"/>
      <c r="I148" s="28">
        <f>IF(E148="Long",(G148-F148)*H148,(F148-G148)*H148)</f>
      </c>
    </row>
    <row r="149" ht="22" customHeight="1" spans="1:12" x14ac:dyDescent="0.25">
      <c r="F149" s="14"/>
      <c r="G149" s="14"/>
      <c r="H149" s="27"/>
      <c r="I149" s="28">
        <f>IF(E149="Long",(G149-F149)*H149,(F149-G149)*H149)</f>
      </c>
    </row>
    <row r="150" ht="22" customHeight="1" spans="1:12" x14ac:dyDescent="0.25">
      <c r="F150" s="14"/>
      <c r="G150" s="14"/>
      <c r="H150" s="27"/>
      <c r="I150" s="28">
        <f>IF(E150="Long",(G150-F150)*H150,(F150-G150)*H150)</f>
      </c>
    </row>
    <row r="151" ht="22" customHeight="1" spans="1:12" x14ac:dyDescent="0.25">
      <c r="F151" s="14"/>
      <c r="G151" s="14"/>
      <c r="H151" s="27"/>
      <c r="I151" s="28">
        <f>IF(E151="Long",(G151-F151)*H151,(F151-G151)*H151)</f>
      </c>
    </row>
    <row r="152" ht="22" customHeight="1" spans="1:12" x14ac:dyDescent="0.25">
      <c r="F152" s="14"/>
      <c r="G152" s="14"/>
      <c r="H152" s="27"/>
      <c r="I152" s="28">
        <f>IF(E152="Long",(G152-F152)*H152,(F152-G152)*H152)</f>
      </c>
    </row>
    <row r="153" ht="22" customHeight="1" spans="1:12" x14ac:dyDescent="0.25">
      <c r="F153" s="14"/>
      <c r="G153" s="14"/>
      <c r="H153" s="27"/>
      <c r="I153" s="28">
        <f>IF(E153="Long",(G153-F153)*H153,(F153-G153)*H153)</f>
      </c>
    </row>
    <row r="154" ht="22" customHeight="1" spans="1:12" x14ac:dyDescent="0.25">
      <c r="F154" s="14"/>
      <c r="G154" s="14"/>
      <c r="H154" s="27"/>
      <c r="I154" s="28">
        <f>IF(E154="Long",(G154-F154)*H154,(F154-G154)*H154)</f>
      </c>
    </row>
    <row r="155" ht="22" customHeight="1" spans="1:12" x14ac:dyDescent="0.25">
      <c r="F155" s="14"/>
      <c r="G155" s="14"/>
      <c r="H155" s="27"/>
      <c r="I155" s="28">
        <f>IF(E155="Long",(G155-F155)*H155,(F155-G155)*H155)</f>
      </c>
    </row>
    <row r="156" ht="22" customHeight="1" spans="1:12" x14ac:dyDescent="0.25">
      <c r="F156" s="14"/>
      <c r="G156" s="14"/>
      <c r="H156" s="27"/>
      <c r="I156" s="28">
        <f>IF(E156="Long",(G156-F156)*H156,(F156-G156)*H156)</f>
      </c>
    </row>
    <row r="157" ht="22" customHeight="1" spans="1:12" x14ac:dyDescent="0.25">
      <c r="F157" s="14"/>
      <c r="G157" s="14"/>
      <c r="H157" s="27"/>
      <c r="I157" s="28">
        <f>IF(E157="Long",(G157-F157)*H157,(F157-G157)*H157)</f>
      </c>
    </row>
    <row r="158" ht="22" customHeight="1" spans="1:12" x14ac:dyDescent="0.25">
      <c r="F158" s="14"/>
      <c r="G158" s="14"/>
      <c r="H158" s="27"/>
      <c r="I158" s="28">
        <f>IF(E158="Long",(G158-F158)*H158,(F158-G158)*H158)</f>
      </c>
    </row>
    <row r="159" ht="22" customHeight="1" spans="1:12" x14ac:dyDescent="0.25">
      <c r="F159" s="14"/>
      <c r="G159" s="14"/>
      <c r="H159" s="27"/>
      <c r="I159" s="28">
        <f>IF(E159="Long",(G159-F159)*H159,(F159-G159)*H159)</f>
      </c>
    </row>
    <row r="160" ht="22" customHeight="1" spans="1:12" x14ac:dyDescent="0.25">
      <c r="F160" s="14"/>
      <c r="G160" s="14"/>
      <c r="H160" s="27"/>
      <c r="I160" s="28">
        <f>IF(E160="Long",(G160-F160)*H160,(F160-G160)*H160)</f>
      </c>
    </row>
    <row r="161" ht="22" customHeight="1" spans="1:12" x14ac:dyDescent="0.25">
      <c r="F161" s="14"/>
      <c r="G161" s="14"/>
      <c r="H161" s="27"/>
      <c r="I161" s="28">
        <f>IF(E161="Long",(G161-F161)*H161,(F161-G161)*H161)</f>
      </c>
    </row>
    <row r="162" ht="22" customHeight="1" spans="1:12" x14ac:dyDescent="0.25">
      <c r="F162" s="14"/>
      <c r="G162" s="14"/>
      <c r="H162" s="27"/>
      <c r="I162" s="28">
        <f>IF(E162="Long",(G162-F162)*H162,(F162-G162)*H162)</f>
      </c>
    </row>
    <row r="163" ht="22" customHeight="1" spans="1:12" x14ac:dyDescent="0.25">
      <c r="F163" s="14"/>
      <c r="G163" s="14"/>
      <c r="H163" s="27"/>
      <c r="I163" s="28">
        <f>IF(E163="Long",(G163-F163)*H163,(F163-G163)*H163)</f>
      </c>
    </row>
    <row r="164" ht="22" customHeight="1" spans="1:12" x14ac:dyDescent="0.25">
      <c r="F164" s="14"/>
      <c r="G164" s="14"/>
      <c r="H164" s="27"/>
      <c r="I164" s="28">
        <f>IF(E164="Long",(G164-F164)*H164,(F164-G164)*H164)</f>
      </c>
    </row>
    <row r="165" ht="22" customHeight="1" spans="1:12" x14ac:dyDescent="0.25">
      <c r="F165" s="14"/>
      <c r="G165" s="14"/>
      <c r="H165" s="27"/>
      <c r="I165" s="28">
        <f>IF(E165="Long",(G165-F165)*H165,(F165-G165)*H165)</f>
      </c>
    </row>
    <row r="166" ht="22" customHeight="1" spans="1:12" x14ac:dyDescent="0.25">
      <c r="F166" s="14"/>
      <c r="G166" s="14"/>
      <c r="H166" s="27"/>
      <c r="I166" s="28">
        <f>IF(E166="Long",(G166-F166)*H166,(F166-G166)*H166)</f>
      </c>
    </row>
    <row r="167" ht="22" customHeight="1" spans="1:12" x14ac:dyDescent="0.25">
      <c r="F167" s="14"/>
      <c r="G167" s="14"/>
      <c r="H167" s="27"/>
      <c r="I167" s="28">
        <f>IF(E167="Long",(G167-F167)*H167,(F167-G167)*H167)</f>
      </c>
    </row>
    <row r="168" ht="22" customHeight="1" spans="1:12" x14ac:dyDescent="0.25">
      <c r="F168" s="14"/>
      <c r="G168" s="14"/>
      <c r="H168" s="27"/>
      <c r="I168" s="28">
        <f>IF(E168="Long",(G168-F168)*H168,(F168-G168)*H168)</f>
      </c>
    </row>
    <row r="169" ht="22" customHeight="1" spans="1:12" x14ac:dyDescent="0.25">
      <c r="F169" s="14"/>
      <c r="G169" s="14"/>
      <c r="H169" s="27"/>
      <c r="I169" s="28">
        <f>IF(E169="Long",(G169-F169)*H169,(F169-G169)*H169)</f>
      </c>
    </row>
    <row r="170" ht="22" customHeight="1" spans="1:12" x14ac:dyDescent="0.25">
      <c r="F170" s="14"/>
      <c r="G170" s="14"/>
      <c r="H170" s="27"/>
      <c r="I170" s="28">
        <f>IF(E170="Long",(G170-F170)*H170,(F170-G170)*H170)</f>
      </c>
    </row>
    <row r="171" ht="22" customHeight="1" spans="1:12" x14ac:dyDescent="0.25">
      <c r="F171" s="14"/>
      <c r="G171" s="14"/>
      <c r="H171" s="27"/>
      <c r="I171" s="28">
        <f>IF(E171="Long",(G171-F171)*H171,(F171-G171)*H171)</f>
      </c>
    </row>
    <row r="172" ht="22" customHeight="1" spans="1:12" x14ac:dyDescent="0.25">
      <c r="F172" s="14"/>
      <c r="G172" s="14"/>
      <c r="H172" s="27"/>
      <c r="I172" s="28">
        <f>IF(E172="Long",(G172-F172)*H172,(F172-G172)*H172)</f>
      </c>
    </row>
    <row r="173" ht="22" customHeight="1" spans="1:12" x14ac:dyDescent="0.25">
      <c r="F173" s="14"/>
      <c r="G173" s="14"/>
      <c r="H173" s="27"/>
      <c r="I173" s="28">
        <f>IF(E173="Long",(G173-F173)*H173,(F173-G173)*H173)</f>
      </c>
    </row>
    <row r="174" ht="22" customHeight="1" spans="1:12" x14ac:dyDescent="0.25">
      <c r="F174" s="14"/>
      <c r="G174" s="14"/>
      <c r="H174" s="27"/>
      <c r="I174" s="28">
        <f>IF(E174="Long",(G174-F174)*H174,(F174-G174)*H174)</f>
      </c>
    </row>
    <row r="175" ht="22" customHeight="1" spans="1:12" x14ac:dyDescent="0.25">
      <c r="F175" s="14"/>
      <c r="G175" s="14"/>
      <c r="H175" s="27"/>
      <c r="I175" s="28">
        <f>IF(E175="Long",(G175-F175)*H175,(F175-G175)*H175)</f>
      </c>
    </row>
    <row r="176" ht="22" customHeight="1" spans="1:12" x14ac:dyDescent="0.25">
      <c r="F176" s="14"/>
      <c r="G176" s="14"/>
      <c r="H176" s="27"/>
      <c r="I176" s="28">
        <f>IF(E176="Long",(G176-F176)*H176,(F176-G176)*H176)</f>
      </c>
    </row>
    <row r="177" ht="22" customHeight="1" spans="1:12" x14ac:dyDescent="0.25">
      <c r="F177" s="14"/>
      <c r="G177" s="14"/>
      <c r="H177" s="27"/>
      <c r="I177" s="28">
        <f>IF(E177="Long",(G177-F177)*H177,(F177-G177)*H177)</f>
      </c>
    </row>
    <row r="178" ht="22" customHeight="1" spans="1:12" x14ac:dyDescent="0.25">
      <c r="F178" s="14"/>
      <c r="G178" s="14"/>
      <c r="H178" s="27"/>
      <c r="I178" s="28">
        <f>IF(E178="Long",(G178-F178)*H178,(F178-G178)*H178)</f>
      </c>
    </row>
    <row r="179" ht="22" customHeight="1" spans="1:12" x14ac:dyDescent="0.25">
      <c r="F179" s="14"/>
      <c r="G179" s="14"/>
      <c r="H179" s="27"/>
      <c r="I179" s="28">
        <f>IF(E179="Long",(G179-F179)*H179,(F179-G179)*H179)</f>
      </c>
    </row>
    <row r="180" ht="22" customHeight="1" spans="1:12" x14ac:dyDescent="0.25">
      <c r="F180" s="14"/>
      <c r="G180" s="14"/>
      <c r="H180" s="27"/>
      <c r="I180" s="28">
        <f>IF(E180="Long",(G180-F180)*H180,(F180-G180)*H180)</f>
      </c>
    </row>
    <row r="181" ht="22" customHeight="1" spans="1:12" x14ac:dyDescent="0.25">
      <c r="F181" s="14"/>
      <c r="G181" s="14"/>
      <c r="H181" s="27"/>
      <c r="I181" s="28">
        <f>IF(E181="Long",(G181-F181)*H181,(F181-G181)*H181)</f>
      </c>
    </row>
    <row r="182" ht="22" customHeight="1" spans="1:12" x14ac:dyDescent="0.25">
      <c r="F182" s="14"/>
      <c r="G182" s="14"/>
      <c r="H182" s="27"/>
      <c r="I182" s="28">
        <f>IF(E182="Long",(G182-F182)*H182,(F182-G182)*H182)</f>
      </c>
    </row>
    <row r="183" ht="22" customHeight="1" spans="1:12" x14ac:dyDescent="0.25">
      <c r="F183" s="14"/>
      <c r="G183" s="14"/>
      <c r="H183" s="27"/>
      <c r="I183" s="28">
        <f>IF(E183="Long",(G183-F183)*H183,(F183-G183)*H183)</f>
      </c>
    </row>
    <row r="184" ht="22" customHeight="1" spans="1:12" x14ac:dyDescent="0.25">
      <c r="F184" s="14"/>
      <c r="G184" s="14"/>
      <c r="H184" s="27"/>
      <c r="I184" s="28">
        <f>IF(E184="Long",(G184-F184)*H184,(F184-G184)*H184)</f>
      </c>
    </row>
    <row r="185" ht="22" customHeight="1" spans="1:12" x14ac:dyDescent="0.25">
      <c r="F185" s="14"/>
      <c r="G185" s="14"/>
      <c r="H185" s="27"/>
      <c r="I185" s="28">
        <f>IF(E185="Long",(G185-F185)*H185,(F185-G185)*H185)</f>
      </c>
    </row>
    <row r="186" ht="22" customHeight="1" spans="1:12" x14ac:dyDescent="0.25">
      <c r="F186" s="14"/>
      <c r="G186" s="14"/>
      <c r="H186" s="27"/>
      <c r="I186" s="28">
        <f>IF(E186="Long",(G186-F186)*H186,(F186-G186)*H186)</f>
      </c>
    </row>
    <row r="187" ht="22" customHeight="1" spans="1:12" x14ac:dyDescent="0.25">
      <c r="F187" s="14"/>
      <c r="G187" s="14"/>
      <c r="H187" s="27"/>
      <c r="I187" s="28">
        <f>IF(E187="Long",(G187-F187)*H187,(F187-G187)*H187)</f>
      </c>
    </row>
    <row r="188" ht="22" customHeight="1" spans="1:12" x14ac:dyDescent="0.25">
      <c r="F188" s="14"/>
      <c r="G188" s="14"/>
      <c r="H188" s="27"/>
      <c r="I188" s="28">
        <f>IF(E188="Long",(G188-F188)*H188,(F188-G188)*H188)</f>
      </c>
    </row>
    <row r="189" ht="22" customHeight="1" spans="1:12" x14ac:dyDescent="0.25">
      <c r="F189" s="14"/>
      <c r="G189" s="14"/>
      <c r="H189" s="27"/>
      <c r="I189" s="28">
        <f>IF(E189="Long",(G189-F189)*H189,(F189-G189)*H189)</f>
      </c>
    </row>
    <row r="190" ht="22" customHeight="1" spans="1:12" x14ac:dyDescent="0.25">
      <c r="F190" s="14"/>
      <c r="G190" s="14"/>
      <c r="H190" s="27"/>
      <c r="I190" s="28">
        <f>IF(E190="Long",(G190-F190)*H190,(F190-G190)*H190)</f>
      </c>
    </row>
    <row r="191" ht="22" customHeight="1" spans="1:12" x14ac:dyDescent="0.25">
      <c r="F191" s="14"/>
      <c r="G191" s="14"/>
      <c r="H191" s="27"/>
      <c r="I191" s="28">
        <f>IF(E191="Long",(G191-F191)*H191,(F191-G191)*H191)</f>
      </c>
    </row>
    <row r="192" ht="22" customHeight="1" spans="1:12" x14ac:dyDescent="0.25">
      <c r="F192" s="14"/>
      <c r="G192" s="14"/>
      <c r="H192" s="27"/>
      <c r="I192" s="28">
        <f>IF(E192="Long",(G192-F192)*H192,(F192-G192)*H192)</f>
      </c>
    </row>
    <row r="193" ht="22" customHeight="1" spans="1:12" x14ac:dyDescent="0.25">
      <c r="F193" s="14"/>
      <c r="G193" s="14"/>
      <c r="H193" s="27"/>
      <c r="I193" s="28">
        <f>IF(E193="Long",(G193-F193)*H193,(F193-G193)*H193)</f>
      </c>
    </row>
    <row r="194" ht="22" customHeight="1" spans="1:12" x14ac:dyDescent="0.25">
      <c r="F194" s="14"/>
      <c r="G194" s="14"/>
      <c r="H194" s="27"/>
      <c r="I194" s="28">
        <f>IF(E194="Long",(G194-F194)*H194,(F194-G194)*H194)</f>
      </c>
    </row>
    <row r="195" ht="22" customHeight="1" spans="1:12" x14ac:dyDescent="0.25">
      <c r="F195" s="14"/>
      <c r="G195" s="14"/>
      <c r="H195" s="27"/>
      <c r="I195" s="28">
        <f>IF(E195="Long",(G195-F195)*H195,(F195-G195)*H195)</f>
      </c>
    </row>
    <row r="196" ht="22" customHeight="1" spans="1:12" x14ac:dyDescent="0.25">
      <c r="F196" s="14"/>
      <c r="G196" s="14"/>
      <c r="H196" s="27"/>
      <c r="I196" s="28">
        <f>IF(E196="Long",(G196-F196)*H196,(F196-G196)*H196)</f>
      </c>
    </row>
    <row r="197" ht="22" customHeight="1" spans="1:12" x14ac:dyDescent="0.25">
      <c r="F197" s="14"/>
      <c r="G197" s="14"/>
      <c r="H197" s="27"/>
      <c r="I197" s="28">
        <f>IF(E197="Long",(G197-F197)*H197,(F197-G197)*H197)</f>
      </c>
    </row>
    <row r="198" ht="22" customHeight="1" spans="1:12" x14ac:dyDescent="0.25">
      <c r="F198" s="14"/>
      <c r="G198" s="14"/>
      <c r="H198" s="27"/>
      <c r="I198" s="28">
        <f>IF(E198="Long",(G198-F198)*H198,(F198-G198)*H198)</f>
      </c>
    </row>
    <row r="199" ht="22" customHeight="1" spans="1:12" x14ac:dyDescent="0.25">
      <c r="F199" s="14"/>
      <c r="G199" s="14"/>
      <c r="H199" s="27"/>
      <c r="I199" s="28">
        <f>IF(E199="Long",(G199-F199)*H199,(F199-G199)*H199)</f>
      </c>
    </row>
    <row r="200" ht="22" customHeight="1" spans="1:12" x14ac:dyDescent="0.25">
      <c r="F200" s="14"/>
      <c r="G200" s="14"/>
      <c r="H200" s="27"/>
      <c r="I200" s="28">
        <f>IF(E200="Long",(G200-F200)*H200,(F200-G200)*H200)</f>
      </c>
    </row>
    <row r="201" ht="22" customHeight="1" spans="1:12" x14ac:dyDescent="0.25">
      <c r="F201" s="14"/>
      <c r="G201" s="14"/>
      <c r="H201" s="27"/>
      <c r="I201" s="28">
        <f>IF(E201="Long",(G201-F201)*H201,(F201-G201)*H201)</f>
      </c>
    </row>
    <row r="202" ht="22" customHeight="1" spans="1:12" x14ac:dyDescent="0.25">
      <c r="F202" s="14"/>
      <c r="G202" s="14"/>
      <c r="H202" s="27"/>
      <c r="I202" s="28">
        <f>IF(E202="Long",(G202-F202)*H202,(F202-G202)*H202)</f>
      </c>
    </row>
    <row r="205" ht="22" customHeight="1" spans="1:12" x14ac:dyDescent="0.25">
      <c r="A205" s="29" t="s">
        <v>63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</row>
  </sheetData>
  <mergeCells count="1">
    <mergeCell ref="A205:L205"/>
  </mergeCells>
  <dataValidations count="8">
    <dataValidation type="list" allowBlank="1" sqref="C10:C202">
      <formula1>"Pre-Market,First Hour,Mid-Morning,Lunch,Afternoon,Last Hour"</formula1>
    </dataValidation>
    <dataValidation type="list" allowBlank="1" sqref="C3:C202">
      <formula1>"Pre-Market,First Hour,Mid-Morning,Lunch,Afternoon,Last Hour"</formula1>
    </dataValidation>
    <dataValidation type="list" allowBlank="1" sqref="E10:E202">
      <formula1>"Long,Short"</formula1>
    </dataValidation>
    <dataValidation type="list" allowBlank="1" sqref="E3:E202">
      <formula1>"Long,Short"</formula1>
    </dataValidation>
    <dataValidation type="list" allowBlank="1" sqref="J10:J202">
      <formula1>"Opening Range,VWAP,Breakout,Pullback,Reversal,Momentum,Scalp,News,Pattern,Other"</formula1>
    </dataValidation>
    <dataValidation type="list" allowBlank="1" sqref="J3:J202">
      <formula1>"Opening Range,VWAP,Breakout,Pullback,Reversal,Momentum,Scalp,News,Pattern,Other"</formula1>
    </dataValidation>
    <dataValidation type="list" allowBlank="1" sqref="K10:K202">
      <formula1>"1,2,3,4,5"</formula1>
    </dataValidation>
    <dataValidation type="list" allowBlank="1" sqref="K3:K202">
      <formula1>"1,2,3,4,5"</formula1>
    </dataValidation>
  </dataValidations>
  <hyperlinks>
    <hyperlink ref="A2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4" width="10" customWidth="1"/>
    <col min="5" max="5" width="12" customWidth="1"/>
    <col min="6" max="6" width="10" customWidth="1"/>
    <col min="7" max="8" width="12" customWidth="1"/>
    <col min="9" max="9" width="30" customWidth="1"/>
  </cols>
  <sheetData>
    <row r="1" ht="30" customHeight="1" spans="1:8" x14ac:dyDescent="0.25">
      <c r="A1" s="23"/>
      <c r="B1" s="23"/>
      <c r="C1" s="24" t="s">
        <v>64</v>
      </c>
      <c r="D1" s="23"/>
      <c r="E1" s="23"/>
      <c r="F1" s="23"/>
      <c r="G1" s="23"/>
      <c r="H1" s="25" t="s">
        <v>65</v>
      </c>
    </row>
    <row r="2" ht="25" customHeight="1" spans="1:9" x14ac:dyDescent="0.25">
      <c r="A2" s="26" t="s">
        <v>53</v>
      </c>
      <c r="B2" s="26" t="s">
        <v>12</v>
      </c>
      <c r="C2" s="26" t="s">
        <v>66</v>
      </c>
      <c r="D2" s="26" t="s">
        <v>67</v>
      </c>
      <c r="E2" s="26" t="s">
        <v>13</v>
      </c>
      <c r="F2" s="26" t="s">
        <v>5</v>
      </c>
      <c r="G2" s="26" t="s">
        <v>68</v>
      </c>
      <c r="H2" s="26" t="s">
        <v>69</v>
      </c>
      <c r="I2" s="26" t="s">
        <v>62</v>
      </c>
    </row>
    <row r="3" ht="22" customHeight="1" spans="5:8" x14ac:dyDescent="0.25">
      <c r="E3" s="14"/>
      <c r="F3" s="15"/>
      <c r="G3" s="14"/>
      <c r="H3" s="14"/>
    </row>
    <row r="4" ht="22" customHeight="1" spans="5:8" x14ac:dyDescent="0.25">
      <c r="E4" s="14"/>
      <c r="F4" s="15"/>
      <c r="G4" s="14"/>
      <c r="H4" s="14"/>
    </row>
    <row r="5" ht="22" customHeight="1" spans="5:8" x14ac:dyDescent="0.25">
      <c r="E5" s="14"/>
      <c r="F5" s="15"/>
      <c r="G5" s="14"/>
      <c r="H5" s="14"/>
    </row>
    <row r="6" ht="22" customHeight="1" spans="5:8" x14ac:dyDescent="0.25">
      <c r="E6" s="14"/>
      <c r="F6" s="15"/>
      <c r="G6" s="14"/>
      <c r="H6" s="14"/>
    </row>
    <row r="7" ht="22" customHeight="1" spans="5:8" x14ac:dyDescent="0.25">
      <c r="E7" s="14"/>
      <c r="F7" s="15"/>
      <c r="G7" s="14"/>
      <c r="H7" s="14"/>
    </row>
    <row r="8" ht="22" customHeight="1" spans="5:8" x14ac:dyDescent="0.25">
      <c r="E8" s="14"/>
      <c r="F8" s="15"/>
      <c r="G8" s="14"/>
      <c r="H8" s="14"/>
    </row>
    <row r="9" ht="22" customHeight="1" spans="5:8" x14ac:dyDescent="0.25">
      <c r="E9" s="14"/>
      <c r="F9" s="15"/>
      <c r="G9" s="14"/>
      <c r="H9" s="14"/>
    </row>
    <row r="10" ht="22" customHeight="1" spans="5:8" x14ac:dyDescent="0.25">
      <c r="E10" s="14"/>
      <c r="F10" s="15"/>
      <c r="G10" s="14"/>
      <c r="H10" s="14"/>
    </row>
    <row r="11" ht="22" customHeight="1" spans="5:8" x14ac:dyDescent="0.25">
      <c r="E11" s="14"/>
      <c r="F11" s="15"/>
      <c r="G11" s="14"/>
      <c r="H11" s="14"/>
    </row>
    <row r="12" ht="22" customHeight="1" spans="5:8" x14ac:dyDescent="0.25">
      <c r="E12" s="14"/>
      <c r="F12" s="15"/>
      <c r="G12" s="14"/>
      <c r="H12" s="14"/>
    </row>
    <row r="13" ht="22" customHeight="1" spans="5:8" x14ac:dyDescent="0.25">
      <c r="E13" s="14"/>
      <c r="F13" s="15"/>
      <c r="G13" s="14"/>
      <c r="H13" s="14"/>
    </row>
    <row r="14" ht="22" customHeight="1" spans="5:8" x14ac:dyDescent="0.25">
      <c r="E14" s="14"/>
      <c r="F14" s="15"/>
      <c r="G14" s="14"/>
      <c r="H14" s="14"/>
    </row>
    <row r="15" ht="22" customHeight="1" spans="5:8" x14ac:dyDescent="0.25">
      <c r="E15" s="14"/>
      <c r="F15" s="15"/>
      <c r="G15" s="14"/>
      <c r="H15" s="14"/>
    </row>
    <row r="16" ht="22" customHeight="1" spans="5:8" x14ac:dyDescent="0.25">
      <c r="E16" s="14"/>
      <c r="F16" s="15"/>
      <c r="G16" s="14"/>
      <c r="H16" s="14"/>
    </row>
    <row r="17" ht="22" customHeight="1" spans="5:8" x14ac:dyDescent="0.25">
      <c r="E17" s="14"/>
      <c r="F17" s="15"/>
      <c r="G17" s="14"/>
      <c r="H17" s="14"/>
    </row>
    <row r="18" ht="22" customHeight="1" spans="5:8" x14ac:dyDescent="0.25">
      <c r="E18" s="14"/>
      <c r="F18" s="15"/>
      <c r="G18" s="14"/>
      <c r="H18" s="14"/>
    </row>
    <row r="19" ht="22" customHeight="1" spans="5:8" x14ac:dyDescent="0.25">
      <c r="E19" s="14"/>
      <c r="F19" s="15"/>
      <c r="G19" s="14"/>
      <c r="H19" s="14"/>
    </row>
    <row r="20" ht="22" customHeight="1" spans="5:8" x14ac:dyDescent="0.25">
      <c r="E20" s="14"/>
      <c r="F20" s="15"/>
      <c r="G20" s="14"/>
      <c r="H20" s="14"/>
    </row>
    <row r="21" ht="22" customHeight="1" spans="5:8" x14ac:dyDescent="0.25">
      <c r="E21" s="14"/>
      <c r="F21" s="15"/>
      <c r="G21" s="14"/>
      <c r="H21" s="14"/>
    </row>
    <row r="22" ht="22" customHeight="1" spans="5:8" x14ac:dyDescent="0.25">
      <c r="E22" s="14"/>
      <c r="F22" s="15"/>
      <c r="G22" s="14"/>
      <c r="H22" s="14"/>
    </row>
    <row r="23" ht="22" customHeight="1" spans="5:8" x14ac:dyDescent="0.25">
      <c r="E23" s="14"/>
      <c r="F23" s="15"/>
      <c r="G23" s="14"/>
      <c r="H23" s="14"/>
    </row>
    <row r="24" ht="22" customHeight="1" spans="5:8" x14ac:dyDescent="0.25">
      <c r="E24" s="14"/>
      <c r="F24" s="15"/>
      <c r="G24" s="14"/>
      <c r="H24" s="14"/>
    </row>
    <row r="25" ht="22" customHeight="1" spans="5:8" x14ac:dyDescent="0.25">
      <c r="E25" s="14"/>
      <c r="F25" s="15"/>
      <c r="G25" s="14"/>
      <c r="H25" s="14"/>
    </row>
    <row r="26" ht="22" customHeight="1" spans="5:8" x14ac:dyDescent="0.25">
      <c r="E26" s="14"/>
      <c r="F26" s="15"/>
      <c r="G26" s="14"/>
      <c r="H26" s="14"/>
    </row>
    <row r="27" ht="22" customHeight="1" spans="5:8" x14ac:dyDescent="0.25">
      <c r="E27" s="14"/>
      <c r="F27" s="15"/>
      <c r="G27" s="14"/>
      <c r="H27" s="14"/>
    </row>
    <row r="28" ht="22" customHeight="1" spans="5:8" x14ac:dyDescent="0.25">
      <c r="E28" s="14"/>
      <c r="F28" s="15"/>
      <c r="G28" s="14"/>
      <c r="H28" s="14"/>
    </row>
    <row r="29" ht="22" customHeight="1" spans="5:8" x14ac:dyDescent="0.25">
      <c r="E29" s="14"/>
      <c r="F29" s="15"/>
      <c r="G29" s="14"/>
      <c r="H29" s="14"/>
    </row>
    <row r="30" ht="22" customHeight="1" spans="5:8" x14ac:dyDescent="0.25">
      <c r="E30" s="14"/>
      <c r="F30" s="15"/>
      <c r="G30" s="14"/>
      <c r="H30" s="14"/>
    </row>
    <row r="31" ht="22" customHeight="1" spans="5:8" x14ac:dyDescent="0.25">
      <c r="E31" s="14"/>
      <c r="F31" s="15"/>
      <c r="G31" s="14"/>
      <c r="H31" s="14"/>
    </row>
    <row r="32" ht="22" customHeight="1" spans="5:8" x14ac:dyDescent="0.25">
      <c r="E32" s="14"/>
      <c r="F32" s="15"/>
      <c r="G32" s="14"/>
      <c r="H32" s="14"/>
    </row>
    <row r="33" ht="22" customHeight="1" spans="5:8" x14ac:dyDescent="0.25">
      <c r="E33" s="14"/>
      <c r="F33" s="15"/>
      <c r="G33" s="14"/>
      <c r="H33" s="14"/>
    </row>
    <row r="34" ht="22" customHeight="1" spans="5:8" x14ac:dyDescent="0.25">
      <c r="E34" s="14"/>
      <c r="F34" s="15"/>
      <c r="G34" s="14"/>
      <c r="H34" s="14"/>
    </row>
    <row r="35" ht="22" customHeight="1" spans="5:8" x14ac:dyDescent="0.25">
      <c r="E35" s="14"/>
      <c r="F35" s="15"/>
      <c r="G35" s="14"/>
      <c r="H35" s="14"/>
    </row>
    <row r="36" ht="22" customHeight="1" spans="5:8" x14ac:dyDescent="0.25">
      <c r="E36" s="14"/>
      <c r="F36" s="15"/>
      <c r="G36" s="14"/>
      <c r="H36" s="14"/>
    </row>
    <row r="37" ht="22" customHeight="1" spans="5:8" x14ac:dyDescent="0.25">
      <c r="E37" s="14"/>
      <c r="F37" s="15"/>
      <c r="G37" s="14"/>
      <c r="H37" s="14"/>
    </row>
    <row r="38" ht="22" customHeight="1" spans="5:8" x14ac:dyDescent="0.25">
      <c r="E38" s="14"/>
      <c r="F38" s="15"/>
      <c r="G38" s="14"/>
      <c r="H38" s="14"/>
    </row>
    <row r="39" ht="22" customHeight="1" spans="5:8" x14ac:dyDescent="0.25">
      <c r="E39" s="14"/>
      <c r="F39" s="15"/>
      <c r="G39" s="14"/>
      <c r="H39" s="14"/>
    </row>
    <row r="40" ht="22" customHeight="1" spans="5:8" x14ac:dyDescent="0.25">
      <c r="E40" s="14"/>
      <c r="F40" s="15"/>
      <c r="G40" s="14"/>
      <c r="H40" s="14"/>
    </row>
    <row r="41" ht="22" customHeight="1" spans="5:8" x14ac:dyDescent="0.25">
      <c r="E41" s="14"/>
      <c r="F41" s="15"/>
      <c r="G41" s="14"/>
      <c r="H41" s="14"/>
    </row>
    <row r="42" ht="22" customHeight="1" spans="5:8" x14ac:dyDescent="0.25">
      <c r="E42" s="14"/>
      <c r="F42" s="15"/>
      <c r="G42" s="14"/>
      <c r="H42" s="14"/>
    </row>
    <row r="43" ht="22" customHeight="1" spans="5:8" x14ac:dyDescent="0.25">
      <c r="E43" s="14"/>
      <c r="F43" s="15"/>
      <c r="G43" s="14"/>
      <c r="H43" s="14"/>
    </row>
    <row r="44" ht="22" customHeight="1" spans="5:8" x14ac:dyDescent="0.25">
      <c r="E44" s="14"/>
      <c r="F44" s="15"/>
      <c r="G44" s="14"/>
      <c r="H44" s="14"/>
    </row>
    <row r="45" ht="22" customHeight="1" spans="5:8" x14ac:dyDescent="0.25">
      <c r="E45" s="14"/>
      <c r="F45" s="15"/>
      <c r="G45" s="14"/>
      <c r="H45" s="14"/>
    </row>
    <row r="46" ht="22" customHeight="1" spans="5:8" x14ac:dyDescent="0.25">
      <c r="E46" s="14"/>
      <c r="F46" s="15"/>
      <c r="G46" s="14"/>
      <c r="H46" s="14"/>
    </row>
    <row r="47" ht="22" customHeight="1" spans="5:8" x14ac:dyDescent="0.25">
      <c r="E47" s="14"/>
      <c r="F47" s="15"/>
      <c r="G47" s="14"/>
      <c r="H47" s="14"/>
    </row>
    <row r="48" ht="22" customHeight="1" spans="5:8" x14ac:dyDescent="0.25">
      <c r="E48" s="14"/>
      <c r="F48" s="15"/>
      <c r="G48" s="14"/>
      <c r="H48" s="14"/>
    </row>
    <row r="49" ht="22" customHeight="1" spans="5:8" x14ac:dyDescent="0.25">
      <c r="E49" s="14"/>
      <c r="F49" s="15"/>
      <c r="G49" s="14"/>
      <c r="H49" s="14"/>
    </row>
    <row r="50" ht="22" customHeight="1" spans="5:8" x14ac:dyDescent="0.25">
      <c r="E50" s="14"/>
      <c r="F50" s="15"/>
      <c r="G50" s="14"/>
      <c r="H50" s="14"/>
    </row>
    <row r="51" ht="22" customHeight="1" spans="5:8" x14ac:dyDescent="0.25">
      <c r="E51" s="14"/>
      <c r="F51" s="15"/>
      <c r="G51" s="14"/>
      <c r="H51" s="14"/>
    </row>
    <row r="52" ht="22" customHeight="1" spans="5:8" x14ac:dyDescent="0.25">
      <c r="E52" s="14"/>
      <c r="F52" s="15"/>
      <c r="G52" s="14"/>
      <c r="H52" s="14"/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3"/>
      <c r="B1" s="23"/>
      <c r="C1" s="24" t="s">
        <v>70</v>
      </c>
      <c r="D1" s="23"/>
      <c r="E1" s="23"/>
      <c r="F1" s="23"/>
      <c r="G1" s="23"/>
      <c r="H1" s="25" t="s">
        <v>65</v>
      </c>
    </row>
    <row r="2" spans="1:2" x14ac:dyDescent="0.25">
      <c r="A2" s="30" t="s">
        <v>71</v>
      </c>
      <c r="B2" s="30" t="s">
        <v>56</v>
      </c>
    </row>
    <row r="3" spans="1:2" x14ac:dyDescent="0.25">
      <c r="A3" t="s">
        <v>72</v>
      </c>
      <c r="B3" t="s">
        <v>73</v>
      </c>
    </row>
    <row r="4" spans="1:2" x14ac:dyDescent="0.25">
      <c r="A4" t="s">
        <v>74</v>
      </c>
      <c r="B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21" spans="1:1" x14ac:dyDescent="0.25">
      <c r="A21" s="31" t="s">
        <v>89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Trade Log</vt:lpstr>
      <vt:lpstr>Daily Summary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Day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